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BuÇalışmaKitabı" defaultThemeVersion="166925"/>
  <mc:AlternateContent xmlns:mc="http://schemas.openxmlformats.org/markup-compatibility/2006">
    <mc:Choice Requires="x15">
      <x15ac:absPath xmlns:x15ac="http://schemas.microsoft.com/office/spreadsheetml/2010/11/ac" url="C:\Users\mustafa.ozturk.INTRA\Desktop\Fiyat Listesi 01-04-2025\Fiyat Listesi 15-03-2025\"/>
    </mc:Choice>
  </mc:AlternateContent>
  <xr:revisionPtr revIDLastSave="0" documentId="13_ncr:1_{A7B6EA65-CD91-417C-B5F5-9D409DCA3B65}" xr6:coauthVersionLast="47" xr6:coauthVersionMax="47" xr10:uidLastSave="{00000000-0000-0000-0000-000000000000}"/>
  <workbookProtection workbookAlgorithmName="SHA-512" workbookHashValue="YGO+M5EEL7hUxu6CJGGYiVLcbPx8bO3WK5ZgzVpC0JLqCaOOXCh14ZmsoCTc9l6rzwROX1HkvAXgxQyM6lv31A==" workbookSaltValue="HivJ9ABZ+GuEWfvewbpfJA==" workbookSpinCount="100000" lockStructure="1"/>
  <bookViews>
    <workbookView xWindow="-120" yWindow="-120" windowWidth="29040" windowHeight="15840" tabRatio="478" xr2:uid="{00000000-000D-0000-FFFF-FFFF00000000}"/>
  </bookViews>
  <sheets>
    <sheet name="10-04-2025" sheetId="43" r:id="rId1"/>
    <sheet name="ESKI" sheetId="42" state="hidden" r:id="rId2"/>
    <sheet name="KODLAMA" sheetId="22" state="hidden" r:id="rId3"/>
    <sheet name="GMA" sheetId="34" state="hidden" r:id="rId4"/>
  </sheets>
  <definedNames>
    <definedName name="_xlnm._FilterDatabase" localSheetId="0" hidden="1">'10-04-2025'!$B$5:$J$12</definedName>
    <definedName name="_xlnm._FilterDatabase" localSheetId="3" hidden="1">GMA!$A$1:$B$671</definedName>
    <definedName name="_xlnm._FilterDatabase" localSheetId="2" hidden="1">KODLAMA!#REF!</definedName>
    <definedName name="_xlnm.Print_Area" localSheetId="0">'10-04-2025'!$A$1:$L$548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3" i="43" l="1"/>
  <c r="P183" i="43" l="1"/>
  <c r="O183" i="43"/>
  <c r="N183" i="43"/>
  <c r="M183" i="43"/>
  <c r="I183" i="43"/>
  <c r="J183" i="43" l="1"/>
  <c r="K183" i="43" s="1"/>
  <c r="G251" i="43" l="1"/>
  <c r="N251" i="43" l="1"/>
  <c r="O251" i="43"/>
  <c r="M251" i="43"/>
  <c r="P251" i="43"/>
  <c r="I251" i="43"/>
  <c r="J251" i="43" s="1"/>
  <c r="K251" i="43" s="1"/>
  <c r="G76" i="43" l="1"/>
  <c r="E76" i="43" s="1"/>
  <c r="N76" i="43" l="1"/>
  <c r="M76" i="43"/>
  <c r="I76" i="43"/>
  <c r="J76" i="43" s="1"/>
  <c r="K76" i="43" s="1"/>
  <c r="P76" i="43"/>
  <c r="O76" i="43"/>
  <c r="G70" i="43" l="1"/>
  <c r="E70" i="43" s="1"/>
  <c r="G193" i="43"/>
  <c r="G465" i="43"/>
  <c r="I465" i="43" s="1"/>
  <c r="J465" i="43" s="1"/>
  <c r="K465" i="43" s="1"/>
  <c r="G466" i="43"/>
  <c r="I466" i="43" s="1"/>
  <c r="J466" i="43" s="1"/>
  <c r="K466" i="43" s="1"/>
  <c r="G467" i="43"/>
  <c r="I467" i="43" s="1"/>
  <c r="J467" i="43" s="1"/>
  <c r="K467" i="43" s="1"/>
  <c r="G468" i="43"/>
  <c r="I468" i="43" s="1"/>
  <c r="J468" i="43" s="1"/>
  <c r="K468" i="43" s="1"/>
  <c r="G469" i="43"/>
  <c r="I469" i="43" s="1"/>
  <c r="J469" i="43" s="1"/>
  <c r="K469" i="43" s="1"/>
  <c r="G470" i="43"/>
  <c r="I470" i="43" s="1"/>
  <c r="J470" i="43" s="1"/>
  <c r="K470" i="43" s="1"/>
  <c r="G472" i="43"/>
  <c r="I472" i="43" s="1"/>
  <c r="J472" i="43" s="1"/>
  <c r="K472" i="43" s="1"/>
  <c r="G473" i="43"/>
  <c r="I473" i="43" s="1"/>
  <c r="J473" i="43" s="1"/>
  <c r="K473" i="43" s="1"/>
  <c r="G474" i="43"/>
  <c r="I474" i="43" s="1"/>
  <c r="J474" i="43" s="1"/>
  <c r="K474" i="43" s="1"/>
  <c r="G475" i="43"/>
  <c r="I475" i="43" s="1"/>
  <c r="J475" i="43" s="1"/>
  <c r="K475" i="43" s="1"/>
  <c r="G476" i="43"/>
  <c r="I476" i="43" s="1"/>
  <c r="J476" i="43" s="1"/>
  <c r="K476" i="43" s="1"/>
  <c r="G477" i="43"/>
  <c r="I477" i="43" s="1"/>
  <c r="J477" i="43" s="1"/>
  <c r="K477" i="43" s="1"/>
  <c r="G478" i="43"/>
  <c r="I478" i="43" s="1"/>
  <c r="J478" i="43" s="1"/>
  <c r="K478" i="43" s="1"/>
  <c r="G479" i="43"/>
  <c r="I479" i="43" s="1"/>
  <c r="J479" i="43" s="1"/>
  <c r="K479" i="43" s="1"/>
  <c r="G480" i="43"/>
  <c r="I480" i="43" s="1"/>
  <c r="J480" i="43" s="1"/>
  <c r="K480" i="43" s="1"/>
  <c r="G481" i="43"/>
  <c r="I481" i="43" s="1"/>
  <c r="J481" i="43" s="1"/>
  <c r="K481" i="43" s="1"/>
  <c r="G482" i="43"/>
  <c r="I482" i="43" s="1"/>
  <c r="J482" i="43" s="1"/>
  <c r="K482" i="43" s="1"/>
  <c r="G483" i="43"/>
  <c r="I483" i="43" s="1"/>
  <c r="J483" i="43" s="1"/>
  <c r="K483" i="43" s="1"/>
  <c r="G484" i="43"/>
  <c r="I484" i="43" s="1"/>
  <c r="J484" i="43" s="1"/>
  <c r="K484" i="43" s="1"/>
  <c r="G485" i="43"/>
  <c r="I485" i="43" s="1"/>
  <c r="J485" i="43" s="1"/>
  <c r="K485" i="43" s="1"/>
  <c r="G486" i="43"/>
  <c r="I486" i="43" s="1"/>
  <c r="J486" i="43" s="1"/>
  <c r="K486" i="43" s="1"/>
  <c r="G487" i="43"/>
  <c r="I487" i="43" s="1"/>
  <c r="J487" i="43" s="1"/>
  <c r="K487" i="43" s="1"/>
  <c r="G24" i="43"/>
  <c r="G26" i="43"/>
  <c r="G28" i="43"/>
  <c r="G29" i="43"/>
  <c r="G360" i="43"/>
  <c r="P360" i="43" s="1"/>
  <c r="G460" i="43"/>
  <c r="I460" i="43" s="1"/>
  <c r="J460" i="43" s="1"/>
  <c r="K460" i="43" s="1"/>
  <c r="G451" i="43"/>
  <c r="P451" i="43" s="1"/>
  <c r="G443" i="43"/>
  <c r="P443" i="43" s="1"/>
  <c r="G437" i="43"/>
  <c r="P437" i="43" s="1"/>
  <c r="G420" i="43"/>
  <c r="I420" i="43" s="1"/>
  <c r="J420" i="43" s="1"/>
  <c r="K420" i="43" s="1"/>
  <c r="G406" i="43"/>
  <c r="G392" i="43"/>
  <c r="G378" i="43"/>
  <c r="P378" i="43" s="1"/>
  <c r="G364" i="43"/>
  <c r="P364" i="43" s="1"/>
  <c r="G461" i="43"/>
  <c r="I461" i="43" s="1"/>
  <c r="J461" i="43" s="1"/>
  <c r="K461" i="43" s="1"/>
  <c r="G444" i="43"/>
  <c r="P444" i="43" s="1"/>
  <c r="G438" i="43"/>
  <c r="I438" i="43" s="1"/>
  <c r="J438" i="43" s="1"/>
  <c r="K438" i="43" s="1"/>
  <c r="G428" i="43"/>
  <c r="I428" i="43" s="1"/>
  <c r="J428" i="43" s="1"/>
  <c r="K428" i="43" s="1"/>
  <c r="G421" i="43"/>
  <c r="P421" i="43" s="1"/>
  <c r="G407" i="43"/>
  <c r="I407" i="43" s="1"/>
  <c r="J407" i="43" s="1"/>
  <c r="K407" i="43" s="1"/>
  <c r="G393" i="43"/>
  <c r="P393" i="43" s="1"/>
  <c r="G379" i="43"/>
  <c r="P379" i="43" s="1"/>
  <c r="G365" i="43"/>
  <c r="P365" i="43" s="1"/>
  <c r="G35" i="43"/>
  <c r="G430" i="43"/>
  <c r="I430" i="43" s="1"/>
  <c r="J430" i="43" s="1"/>
  <c r="K430" i="43" s="1"/>
  <c r="G385" i="43"/>
  <c r="I385" i="43" s="1"/>
  <c r="J385" i="43" s="1"/>
  <c r="K385" i="43" s="1"/>
  <c r="G459" i="43"/>
  <c r="I459" i="43" s="1"/>
  <c r="J459" i="43" s="1"/>
  <c r="K459" i="43" s="1"/>
  <c r="G462" i="43"/>
  <c r="I462" i="43" s="1"/>
  <c r="J462" i="43" s="1"/>
  <c r="K462" i="43" s="1"/>
  <c r="G463" i="43"/>
  <c r="I463" i="43" s="1"/>
  <c r="J463" i="43" s="1"/>
  <c r="K463" i="43" s="1"/>
  <c r="G311" i="43"/>
  <c r="M311" i="43" s="1"/>
  <c r="G37" i="43"/>
  <c r="G39" i="43"/>
  <c r="G41" i="43"/>
  <c r="G43" i="43"/>
  <c r="G45" i="43"/>
  <c r="G105" i="43"/>
  <c r="G359" i="43"/>
  <c r="P359" i="43" s="1"/>
  <c r="G361" i="43"/>
  <c r="P361" i="43" s="1"/>
  <c r="G362" i="43"/>
  <c r="P362" i="43" s="1"/>
  <c r="G363" i="43"/>
  <c r="P363" i="43" s="1"/>
  <c r="G366" i="43"/>
  <c r="P366" i="43" s="1"/>
  <c r="G367" i="43"/>
  <c r="P367" i="43" s="1"/>
  <c r="G368" i="43"/>
  <c r="P368" i="43" s="1"/>
  <c r="G369" i="43"/>
  <c r="P369" i="43" s="1"/>
  <c r="G370" i="43"/>
  <c r="P370" i="43" s="1"/>
  <c r="G372" i="43"/>
  <c r="P372" i="43" s="1"/>
  <c r="G373" i="43"/>
  <c r="P373" i="43" s="1"/>
  <c r="G374" i="43"/>
  <c r="P374" i="43" s="1"/>
  <c r="G375" i="43"/>
  <c r="P375" i="43" s="1"/>
  <c r="G376" i="43"/>
  <c r="P376" i="43" s="1"/>
  <c r="G377" i="43"/>
  <c r="P377" i="43" s="1"/>
  <c r="G380" i="43"/>
  <c r="P380" i="43" s="1"/>
  <c r="G381" i="43"/>
  <c r="P381" i="43" s="1"/>
  <c r="G382" i="43"/>
  <c r="P382" i="43" s="1"/>
  <c r="G383" i="43"/>
  <c r="I383" i="43" s="1"/>
  <c r="J383" i="43" s="1"/>
  <c r="K383" i="43" s="1"/>
  <c r="G386" i="43"/>
  <c r="G387" i="43"/>
  <c r="I387" i="43" s="1"/>
  <c r="J387" i="43" s="1"/>
  <c r="K387" i="43" s="1"/>
  <c r="G388" i="43"/>
  <c r="G389" i="43"/>
  <c r="I389" i="43" s="1"/>
  <c r="J389" i="43" s="1"/>
  <c r="K389" i="43" s="1"/>
  <c r="G390" i="43"/>
  <c r="G391" i="43"/>
  <c r="P391" i="43" s="1"/>
  <c r="G394" i="43"/>
  <c r="G395" i="43"/>
  <c r="I395" i="43" s="1"/>
  <c r="J395" i="43" s="1"/>
  <c r="K395" i="43" s="1"/>
  <c r="G396" i="43"/>
  <c r="G397" i="43"/>
  <c r="I397" i="43" s="1"/>
  <c r="J397" i="43" s="1"/>
  <c r="K397" i="43" s="1"/>
  <c r="G398" i="43"/>
  <c r="G399" i="43"/>
  <c r="I399" i="43" s="1"/>
  <c r="J399" i="43" s="1"/>
  <c r="K399" i="43" s="1"/>
  <c r="G401" i="43"/>
  <c r="I401" i="43" s="1"/>
  <c r="J401" i="43" s="1"/>
  <c r="K401" i="43" s="1"/>
  <c r="G402" i="43"/>
  <c r="G403" i="43"/>
  <c r="I403" i="43" s="1"/>
  <c r="J403" i="43" s="1"/>
  <c r="K403" i="43" s="1"/>
  <c r="G404" i="43"/>
  <c r="G405" i="43"/>
  <c r="I405" i="43" s="1"/>
  <c r="J405" i="43" s="1"/>
  <c r="K405" i="43" s="1"/>
  <c r="G408" i="43"/>
  <c r="I408" i="43" s="1"/>
  <c r="J408" i="43" s="1"/>
  <c r="K408" i="43" s="1"/>
  <c r="G409" i="43"/>
  <c r="M409" i="43" s="1"/>
  <c r="G410" i="43"/>
  <c r="M410" i="43" s="1"/>
  <c r="G411" i="43"/>
  <c r="P411" i="43" s="1"/>
  <c r="G412" i="43"/>
  <c r="I412" i="43" s="1"/>
  <c r="J412" i="43" s="1"/>
  <c r="K412" i="43" s="1"/>
  <c r="G414" i="43"/>
  <c r="I414" i="43" s="1"/>
  <c r="J414" i="43" s="1"/>
  <c r="K414" i="43" s="1"/>
  <c r="G415" i="43"/>
  <c r="I415" i="43" s="1"/>
  <c r="J415" i="43" s="1"/>
  <c r="K415" i="43" s="1"/>
  <c r="G416" i="43"/>
  <c r="I416" i="43" s="1"/>
  <c r="J416" i="43" s="1"/>
  <c r="K416" i="43" s="1"/>
  <c r="G417" i="43"/>
  <c r="I417" i="43" s="1"/>
  <c r="J417" i="43" s="1"/>
  <c r="K417" i="43" s="1"/>
  <c r="G418" i="43"/>
  <c r="M418" i="43" s="1"/>
  <c r="G419" i="43"/>
  <c r="G422" i="43"/>
  <c r="I422" i="43" s="1"/>
  <c r="J422" i="43" s="1"/>
  <c r="K422" i="43" s="1"/>
  <c r="G423" i="43"/>
  <c r="I423" i="43" s="1"/>
  <c r="J423" i="43" s="1"/>
  <c r="K423" i="43" s="1"/>
  <c r="G424" i="43"/>
  <c r="I424" i="43" s="1"/>
  <c r="J424" i="43" s="1"/>
  <c r="K424" i="43" s="1"/>
  <c r="G425" i="43"/>
  <c r="P425" i="43" s="1"/>
  <c r="G426" i="43"/>
  <c r="I426" i="43" s="1"/>
  <c r="J426" i="43" s="1"/>
  <c r="K426" i="43" s="1"/>
  <c r="G427" i="43"/>
  <c r="M427" i="43" s="1"/>
  <c r="G431" i="43"/>
  <c r="M431" i="43" s="1"/>
  <c r="G432" i="43"/>
  <c r="I432" i="43" s="1"/>
  <c r="J432" i="43" s="1"/>
  <c r="K432" i="43" s="1"/>
  <c r="G433" i="43"/>
  <c r="I433" i="43" s="1"/>
  <c r="J433" i="43" s="1"/>
  <c r="K433" i="43" s="1"/>
  <c r="G434" i="43"/>
  <c r="I434" i="43" s="1"/>
  <c r="J434" i="43" s="1"/>
  <c r="K434" i="43" s="1"/>
  <c r="G435" i="43"/>
  <c r="M435" i="43" s="1"/>
  <c r="G436" i="43"/>
  <c r="I436" i="43" s="1"/>
  <c r="J436" i="43" s="1"/>
  <c r="K436" i="43" s="1"/>
  <c r="G439" i="43"/>
  <c r="I439" i="43" s="1"/>
  <c r="J439" i="43" s="1"/>
  <c r="K439" i="43" s="1"/>
  <c r="G440" i="43"/>
  <c r="I440" i="43" s="1"/>
  <c r="J440" i="43" s="1"/>
  <c r="K440" i="43" s="1"/>
  <c r="G441" i="43"/>
  <c r="I441" i="43" s="1"/>
  <c r="J441" i="43" s="1"/>
  <c r="K441" i="43" s="1"/>
  <c r="G445" i="43"/>
  <c r="P445" i="43" s="1"/>
  <c r="G446" i="43"/>
  <c r="P446" i="43" s="1"/>
  <c r="G447" i="43"/>
  <c r="P447" i="43" s="1"/>
  <c r="G448" i="43"/>
  <c r="P448" i="43" s="1"/>
  <c r="G449" i="43"/>
  <c r="P449" i="43" s="1"/>
  <c r="G450" i="43"/>
  <c r="P450" i="43" s="1"/>
  <c r="G452" i="43"/>
  <c r="P452" i="43" s="1"/>
  <c r="G453" i="43"/>
  <c r="P453" i="43" s="1"/>
  <c r="G454" i="43"/>
  <c r="O454" i="43" s="1"/>
  <c r="G455" i="43"/>
  <c r="O455" i="43" s="1"/>
  <c r="G456" i="43"/>
  <c r="O456" i="43" s="1"/>
  <c r="G457" i="43"/>
  <c r="O457" i="43" s="1"/>
  <c r="I29" i="43" l="1"/>
  <c r="J29" i="43" s="1"/>
  <c r="K29" i="43" s="1"/>
  <c r="E29" i="43"/>
  <c r="M45" i="43"/>
  <c r="E45" i="43"/>
  <c r="I28" i="43"/>
  <c r="J28" i="43" s="1"/>
  <c r="K28" i="43" s="1"/>
  <c r="E28" i="43"/>
  <c r="M41" i="43"/>
  <c r="E41" i="43"/>
  <c r="M24" i="43"/>
  <c r="E24" i="43"/>
  <c r="O43" i="43"/>
  <c r="E43" i="43"/>
  <c r="M26" i="43"/>
  <c r="E26" i="43"/>
  <c r="M39" i="43"/>
  <c r="E39" i="43"/>
  <c r="O35" i="43"/>
  <c r="E35" i="43"/>
  <c r="M37" i="43"/>
  <c r="E37" i="43"/>
  <c r="M70" i="43"/>
  <c r="I70" i="43"/>
  <c r="J70" i="43" s="1"/>
  <c r="K70" i="43" s="1"/>
  <c r="P70" i="43"/>
  <c r="O70" i="43"/>
  <c r="N70" i="43"/>
  <c r="P487" i="43"/>
  <c r="P485" i="43"/>
  <c r="P483" i="43"/>
  <c r="P480" i="43"/>
  <c r="P478" i="43"/>
  <c r="P476" i="43"/>
  <c r="P474" i="43"/>
  <c r="P472" i="43"/>
  <c r="P470" i="43"/>
  <c r="P468" i="43"/>
  <c r="P465" i="43"/>
  <c r="O487" i="43"/>
  <c r="O486" i="43"/>
  <c r="O485" i="43"/>
  <c r="O484" i="43"/>
  <c r="O483" i="43"/>
  <c r="O482" i="43"/>
  <c r="O481" i="43"/>
  <c r="O480" i="43"/>
  <c r="O479" i="43"/>
  <c r="O478" i="43"/>
  <c r="O477" i="43"/>
  <c r="O476" i="43"/>
  <c r="O475" i="43"/>
  <c r="O474" i="43"/>
  <c r="O473" i="43"/>
  <c r="O472" i="43"/>
  <c r="O470" i="43"/>
  <c r="O469" i="43"/>
  <c r="O468" i="43"/>
  <c r="O467" i="43"/>
  <c r="O466" i="43"/>
  <c r="O465" i="43"/>
  <c r="P486" i="43"/>
  <c r="P484" i="43"/>
  <c r="P482" i="43"/>
  <c r="P481" i="43"/>
  <c r="P479" i="43"/>
  <c r="P477" i="43"/>
  <c r="P475" i="43"/>
  <c r="P473" i="43"/>
  <c r="P469" i="43"/>
  <c r="P467" i="43"/>
  <c r="P466" i="43"/>
  <c r="N487" i="43"/>
  <c r="N486" i="43"/>
  <c r="N485" i="43"/>
  <c r="N484" i="43"/>
  <c r="N483" i="43"/>
  <c r="N482" i="43"/>
  <c r="N481" i="43"/>
  <c r="N480" i="43"/>
  <c r="N479" i="43"/>
  <c r="N478" i="43"/>
  <c r="N477" i="43"/>
  <c r="N476" i="43"/>
  <c r="N475" i="43"/>
  <c r="N474" i="43"/>
  <c r="N473" i="43"/>
  <c r="N472" i="43"/>
  <c r="N470" i="43"/>
  <c r="N469" i="43"/>
  <c r="N468" i="43"/>
  <c r="N467" i="43"/>
  <c r="N466" i="43"/>
  <c r="N465" i="43"/>
  <c r="M478" i="43"/>
  <c r="M487" i="43"/>
  <c r="M484" i="43"/>
  <c r="M481" i="43"/>
  <c r="M479" i="43"/>
  <c r="M476" i="43"/>
  <c r="M474" i="43"/>
  <c r="M473" i="43"/>
  <c r="M469" i="43"/>
  <c r="M468" i="43"/>
  <c r="M467" i="43"/>
  <c r="M465" i="43"/>
  <c r="M485" i="43"/>
  <c r="M483" i="43"/>
  <c r="M480" i="43"/>
  <c r="M477" i="43"/>
  <c r="M475" i="43"/>
  <c r="M472" i="43"/>
  <c r="M470" i="43"/>
  <c r="M466" i="43"/>
  <c r="M486" i="43"/>
  <c r="M482" i="43"/>
  <c r="N29" i="43"/>
  <c r="N24" i="43"/>
  <c r="P28" i="43"/>
  <c r="P24" i="43"/>
  <c r="O28" i="43"/>
  <c r="O24" i="43"/>
  <c r="N28" i="43"/>
  <c r="M28" i="43"/>
  <c r="I24" i="43"/>
  <c r="J24" i="43" s="1"/>
  <c r="K24" i="43" s="1"/>
  <c r="P29" i="43"/>
  <c r="N26" i="43"/>
  <c r="O29" i="43"/>
  <c r="I26" i="43"/>
  <c r="J26" i="43" s="1"/>
  <c r="K26" i="43" s="1"/>
  <c r="M29" i="43"/>
  <c r="P26" i="43"/>
  <c r="O26" i="43"/>
  <c r="I425" i="43"/>
  <c r="J425" i="43" s="1"/>
  <c r="K425" i="43" s="1"/>
  <c r="P43" i="43"/>
  <c r="O443" i="43"/>
  <c r="N443" i="43"/>
  <c r="P414" i="43"/>
  <c r="M43" i="43"/>
  <c r="N444" i="43"/>
  <c r="N45" i="43"/>
  <c r="P385" i="43"/>
  <c r="P462" i="43"/>
  <c r="P459" i="43"/>
  <c r="O463" i="43"/>
  <c r="O461" i="43"/>
  <c r="N463" i="43"/>
  <c r="N462" i="43"/>
  <c r="N461" i="43"/>
  <c r="N460" i="43"/>
  <c r="N459" i="43"/>
  <c r="P463" i="43"/>
  <c r="P460" i="43"/>
  <c r="O462" i="43"/>
  <c r="O460" i="43"/>
  <c r="O459" i="43"/>
  <c r="M463" i="43"/>
  <c r="M462" i="43"/>
  <c r="M461" i="43"/>
  <c r="M460" i="43"/>
  <c r="M459" i="43"/>
  <c r="P461" i="43"/>
  <c r="O447" i="43"/>
  <c r="P387" i="43"/>
  <c r="N43" i="43"/>
  <c r="P441" i="43"/>
  <c r="N451" i="43"/>
  <c r="N456" i="43"/>
  <c r="P433" i="43"/>
  <c r="P439" i="43"/>
  <c r="P389" i="43"/>
  <c r="O451" i="43"/>
  <c r="O444" i="43"/>
  <c r="I421" i="43"/>
  <c r="J421" i="43" s="1"/>
  <c r="K421" i="43" s="1"/>
  <c r="P383" i="43"/>
  <c r="P35" i="43"/>
  <c r="M421" i="43"/>
  <c r="I43" i="43"/>
  <c r="J43" i="43" s="1"/>
  <c r="K43" i="43" s="1"/>
  <c r="I39" i="43"/>
  <c r="J39" i="43" s="1"/>
  <c r="K39" i="43" s="1"/>
  <c r="N35" i="43"/>
  <c r="I451" i="43"/>
  <c r="J451" i="43" s="1"/>
  <c r="K451" i="43" s="1"/>
  <c r="I444" i="43"/>
  <c r="J444" i="43" s="1"/>
  <c r="K444" i="43" s="1"/>
  <c r="M434" i="43"/>
  <c r="I409" i="43"/>
  <c r="J409" i="43" s="1"/>
  <c r="K409" i="43" s="1"/>
  <c r="O445" i="43"/>
  <c r="O449" i="43"/>
  <c r="P412" i="43"/>
  <c r="N41" i="43"/>
  <c r="P37" i="43"/>
  <c r="P427" i="43"/>
  <c r="N452" i="43"/>
  <c r="N449" i="43"/>
  <c r="I445" i="43"/>
  <c r="J445" i="43" s="1"/>
  <c r="K445" i="43" s="1"/>
  <c r="I427" i="43"/>
  <c r="J427" i="43" s="1"/>
  <c r="K427" i="43" s="1"/>
  <c r="M416" i="43"/>
  <c r="M412" i="43"/>
  <c r="I41" i="43"/>
  <c r="J41" i="43" s="1"/>
  <c r="K41" i="43" s="1"/>
  <c r="I437" i="43"/>
  <c r="J437" i="43" s="1"/>
  <c r="K437" i="43" s="1"/>
  <c r="P415" i="43"/>
  <c r="I45" i="43"/>
  <c r="J45" i="43" s="1"/>
  <c r="K45" i="43" s="1"/>
  <c r="O37" i="43"/>
  <c r="M35" i="43"/>
  <c r="N450" i="43"/>
  <c r="O448" i="43"/>
  <c r="P417" i="43"/>
  <c r="N37" i="43"/>
  <c r="I447" i="43"/>
  <c r="J447" i="43" s="1"/>
  <c r="K447" i="43" s="1"/>
  <c r="O453" i="43"/>
  <c r="I452" i="43"/>
  <c r="J452" i="43" s="1"/>
  <c r="K452" i="43" s="1"/>
  <c r="N448" i="43"/>
  <c r="O446" i="43"/>
  <c r="I443" i="43"/>
  <c r="J443" i="43" s="1"/>
  <c r="K443" i="43" s="1"/>
  <c r="M439" i="43"/>
  <c r="M417" i="43"/>
  <c r="I454" i="43"/>
  <c r="J454" i="43" s="1"/>
  <c r="K454" i="43" s="1"/>
  <c r="O450" i="43"/>
  <c r="N455" i="43"/>
  <c r="N453" i="43"/>
  <c r="I450" i="43"/>
  <c r="J450" i="43" s="1"/>
  <c r="K450" i="43" s="1"/>
  <c r="N446" i="43"/>
  <c r="P435" i="43"/>
  <c r="M408" i="43"/>
  <c r="P45" i="43"/>
  <c r="P41" i="43"/>
  <c r="I448" i="43"/>
  <c r="J448" i="43" s="1"/>
  <c r="K448" i="43" s="1"/>
  <c r="I446" i="43"/>
  <c r="J446" i="43" s="1"/>
  <c r="K446" i="43" s="1"/>
  <c r="I435" i="43"/>
  <c r="J435" i="43" s="1"/>
  <c r="K435" i="43" s="1"/>
  <c r="P431" i="43"/>
  <c r="M420" i="43"/>
  <c r="I393" i="43"/>
  <c r="J393" i="43" s="1"/>
  <c r="K393" i="43" s="1"/>
  <c r="O45" i="43"/>
  <c r="O41" i="43"/>
  <c r="I455" i="43"/>
  <c r="J455" i="43" s="1"/>
  <c r="K455" i="43" s="1"/>
  <c r="I453" i="43"/>
  <c r="J453" i="43" s="1"/>
  <c r="K453" i="43" s="1"/>
  <c r="M438" i="43"/>
  <c r="I431" i="43"/>
  <c r="J431" i="43" s="1"/>
  <c r="K431" i="43" s="1"/>
  <c r="P423" i="43"/>
  <c r="I410" i="43"/>
  <c r="J410" i="43" s="1"/>
  <c r="K410" i="43" s="1"/>
  <c r="P407" i="43"/>
  <c r="N457" i="43"/>
  <c r="N454" i="43"/>
  <c r="O452" i="43"/>
  <c r="I449" i="43"/>
  <c r="J449" i="43" s="1"/>
  <c r="K449" i="43" s="1"/>
  <c r="N447" i="43"/>
  <c r="N445" i="43"/>
  <c r="M430" i="43"/>
  <c r="I418" i="43"/>
  <c r="J418" i="43" s="1"/>
  <c r="K418" i="43" s="1"/>
  <c r="I391" i="43"/>
  <c r="J391" i="43" s="1"/>
  <c r="K391" i="43" s="1"/>
  <c r="O311" i="43"/>
  <c r="P311" i="43"/>
  <c r="N311" i="43"/>
  <c r="I311" i="43"/>
  <c r="J311" i="43" s="1"/>
  <c r="K311" i="43" s="1"/>
  <c r="I37" i="43"/>
  <c r="J37" i="43" s="1"/>
  <c r="K37" i="43" s="1"/>
  <c r="P39" i="43"/>
  <c r="O39" i="43"/>
  <c r="I35" i="43"/>
  <c r="J35" i="43" s="1"/>
  <c r="K35" i="43" s="1"/>
  <c r="N39" i="43"/>
  <c r="M404" i="43"/>
  <c r="N404" i="43"/>
  <c r="O404" i="43"/>
  <c r="M402" i="43"/>
  <c r="N402" i="43"/>
  <c r="O402" i="43"/>
  <c r="M398" i="43"/>
  <c r="N398" i="43"/>
  <c r="O398" i="43"/>
  <c r="M394" i="43"/>
  <c r="N394" i="43"/>
  <c r="O394" i="43"/>
  <c r="M390" i="43"/>
  <c r="N390" i="43"/>
  <c r="O390" i="43"/>
  <c r="M457" i="43"/>
  <c r="M456" i="43"/>
  <c r="M455" i="43"/>
  <c r="M454" i="43"/>
  <c r="M453" i="43"/>
  <c r="M452" i="43"/>
  <c r="M451" i="43"/>
  <c r="M450" i="43"/>
  <c r="M449" i="43"/>
  <c r="M448" i="43"/>
  <c r="M447" i="43"/>
  <c r="M446" i="43"/>
  <c r="M445" i="43"/>
  <c r="M444" i="43"/>
  <c r="M443" i="43"/>
  <c r="N437" i="43"/>
  <c r="O437" i="43"/>
  <c r="N433" i="43"/>
  <c r="O433" i="43"/>
  <c r="N425" i="43"/>
  <c r="O425" i="43"/>
  <c r="M423" i="43"/>
  <c r="N414" i="43"/>
  <c r="O414" i="43"/>
  <c r="P410" i="43"/>
  <c r="M407" i="43"/>
  <c r="P405" i="43"/>
  <c r="P403" i="43"/>
  <c r="P401" i="43"/>
  <c r="P399" i="43"/>
  <c r="P397" i="43"/>
  <c r="P395" i="43"/>
  <c r="I377" i="43"/>
  <c r="J377" i="43" s="1"/>
  <c r="K377" i="43" s="1"/>
  <c r="M377" i="43"/>
  <c r="N377" i="43"/>
  <c r="O377" i="43"/>
  <c r="I369" i="43"/>
  <c r="J369" i="43" s="1"/>
  <c r="K369" i="43" s="1"/>
  <c r="M369" i="43"/>
  <c r="N369" i="43"/>
  <c r="O369" i="43"/>
  <c r="I361" i="43"/>
  <c r="J361" i="43" s="1"/>
  <c r="K361" i="43" s="1"/>
  <c r="M361" i="43"/>
  <c r="N361" i="43"/>
  <c r="O361" i="43"/>
  <c r="M396" i="43"/>
  <c r="N396" i="43"/>
  <c r="O396" i="43"/>
  <c r="M392" i="43"/>
  <c r="N392" i="43"/>
  <c r="O392" i="43"/>
  <c r="M388" i="43"/>
  <c r="N388" i="43"/>
  <c r="O388" i="43"/>
  <c r="M386" i="43"/>
  <c r="N386" i="43"/>
  <c r="O386" i="43"/>
  <c r="N441" i="43"/>
  <c r="O441" i="43"/>
  <c r="N422" i="43"/>
  <c r="O422" i="43"/>
  <c r="P418" i="43"/>
  <c r="M415" i="43"/>
  <c r="I381" i="43"/>
  <c r="J381" i="43" s="1"/>
  <c r="K381" i="43" s="1"/>
  <c r="M381" i="43"/>
  <c r="N381" i="43"/>
  <c r="O381" i="43"/>
  <c r="I373" i="43"/>
  <c r="J373" i="43" s="1"/>
  <c r="K373" i="43" s="1"/>
  <c r="M373" i="43"/>
  <c r="N373" i="43"/>
  <c r="O373" i="43"/>
  <c r="I365" i="43"/>
  <c r="J365" i="43" s="1"/>
  <c r="K365" i="43" s="1"/>
  <c r="M365" i="43"/>
  <c r="N365" i="43"/>
  <c r="O365" i="43"/>
  <c r="P440" i="43"/>
  <c r="P436" i="43"/>
  <c r="P432" i="43"/>
  <c r="P428" i="43"/>
  <c r="P424" i="43"/>
  <c r="N417" i="43"/>
  <c r="O417" i="43"/>
  <c r="N409" i="43"/>
  <c r="O409" i="43"/>
  <c r="M406" i="43"/>
  <c r="N406" i="43"/>
  <c r="O406" i="43"/>
  <c r="M440" i="43"/>
  <c r="N438" i="43"/>
  <c r="O438" i="43"/>
  <c r="M436" i="43"/>
  <c r="N434" i="43"/>
  <c r="O434" i="43"/>
  <c r="M432" i="43"/>
  <c r="N430" i="43"/>
  <c r="O430" i="43"/>
  <c r="M428" i="43"/>
  <c r="N426" i="43"/>
  <c r="O426" i="43"/>
  <c r="M424" i="43"/>
  <c r="N420" i="43"/>
  <c r="O420" i="43"/>
  <c r="P416" i="43"/>
  <c r="N412" i="43"/>
  <c r="O412" i="43"/>
  <c r="P408" i="43"/>
  <c r="I380" i="43"/>
  <c r="J380" i="43" s="1"/>
  <c r="K380" i="43" s="1"/>
  <c r="M380" i="43"/>
  <c r="N380" i="43"/>
  <c r="O380" i="43"/>
  <c r="I376" i="43"/>
  <c r="J376" i="43" s="1"/>
  <c r="K376" i="43" s="1"/>
  <c r="M376" i="43"/>
  <c r="N376" i="43"/>
  <c r="O376" i="43"/>
  <c r="I372" i="43"/>
  <c r="J372" i="43" s="1"/>
  <c r="K372" i="43" s="1"/>
  <c r="M372" i="43"/>
  <c r="N372" i="43"/>
  <c r="O372" i="43"/>
  <c r="I368" i="43"/>
  <c r="J368" i="43" s="1"/>
  <c r="K368" i="43" s="1"/>
  <c r="M368" i="43"/>
  <c r="N368" i="43"/>
  <c r="O368" i="43"/>
  <c r="I364" i="43"/>
  <c r="J364" i="43" s="1"/>
  <c r="K364" i="43" s="1"/>
  <c r="M364" i="43"/>
  <c r="N364" i="43"/>
  <c r="O364" i="43"/>
  <c r="I360" i="43"/>
  <c r="J360" i="43" s="1"/>
  <c r="K360" i="43" s="1"/>
  <c r="M360" i="43"/>
  <c r="N360" i="43"/>
  <c r="O360" i="43"/>
  <c r="N419" i="43"/>
  <c r="O419" i="43"/>
  <c r="N423" i="43"/>
  <c r="O423" i="43"/>
  <c r="P419" i="43"/>
  <c r="N415" i="43"/>
  <c r="O415" i="43"/>
  <c r="N407" i="43"/>
  <c r="O407" i="43"/>
  <c r="M405" i="43"/>
  <c r="N405" i="43"/>
  <c r="O405" i="43"/>
  <c r="M403" i="43"/>
  <c r="N403" i="43"/>
  <c r="O403" i="43"/>
  <c r="M401" i="43"/>
  <c r="N401" i="43"/>
  <c r="O401" i="43"/>
  <c r="M399" i="43"/>
  <c r="N399" i="43"/>
  <c r="O399" i="43"/>
  <c r="M397" i="43"/>
  <c r="N397" i="43"/>
  <c r="O397" i="43"/>
  <c r="M395" i="43"/>
  <c r="N395" i="43"/>
  <c r="O395" i="43"/>
  <c r="M393" i="43"/>
  <c r="N393" i="43"/>
  <c r="O393" i="43"/>
  <c r="M391" i="43"/>
  <c r="N391" i="43"/>
  <c r="O391" i="43"/>
  <c r="M389" i="43"/>
  <c r="N389" i="43"/>
  <c r="O389" i="43"/>
  <c r="M387" i="43"/>
  <c r="N387" i="43"/>
  <c r="O387" i="43"/>
  <c r="M385" i="43"/>
  <c r="N385" i="43"/>
  <c r="O385" i="43"/>
  <c r="M383" i="43"/>
  <c r="N383" i="43"/>
  <c r="O383" i="43"/>
  <c r="N411" i="43"/>
  <c r="O411" i="43"/>
  <c r="I457" i="43"/>
  <c r="J457" i="43" s="1"/>
  <c r="K457" i="43" s="1"/>
  <c r="I456" i="43"/>
  <c r="J456" i="43" s="1"/>
  <c r="K456" i="43" s="1"/>
  <c r="M441" i="43"/>
  <c r="N435" i="43"/>
  <c r="O435" i="43"/>
  <c r="M433" i="43"/>
  <c r="N427" i="43"/>
  <c r="O427" i="43"/>
  <c r="M425" i="43"/>
  <c r="P422" i="43"/>
  <c r="M419" i="43"/>
  <c r="N410" i="43"/>
  <c r="O410" i="43"/>
  <c r="P406" i="43"/>
  <c r="P404" i="43"/>
  <c r="P402" i="43"/>
  <c r="P398" i="43"/>
  <c r="P396" i="43"/>
  <c r="P394" i="43"/>
  <c r="P392" i="43"/>
  <c r="P390" i="43"/>
  <c r="P388" i="43"/>
  <c r="P386" i="43"/>
  <c r="I367" i="43"/>
  <c r="J367" i="43" s="1"/>
  <c r="K367" i="43" s="1"/>
  <c r="M367" i="43"/>
  <c r="N367" i="43"/>
  <c r="O367" i="43"/>
  <c r="I363" i="43"/>
  <c r="J363" i="43" s="1"/>
  <c r="K363" i="43" s="1"/>
  <c r="M363" i="43"/>
  <c r="N363" i="43"/>
  <c r="O363" i="43"/>
  <c r="I359" i="43"/>
  <c r="J359" i="43" s="1"/>
  <c r="K359" i="43" s="1"/>
  <c r="M359" i="43"/>
  <c r="N359" i="43"/>
  <c r="O359" i="43"/>
  <c r="N439" i="43"/>
  <c r="O439" i="43"/>
  <c r="M437" i="43"/>
  <c r="N431" i="43"/>
  <c r="O431" i="43"/>
  <c r="N418" i="43"/>
  <c r="O418" i="43"/>
  <c r="M411" i="43"/>
  <c r="I379" i="43"/>
  <c r="J379" i="43" s="1"/>
  <c r="K379" i="43" s="1"/>
  <c r="M379" i="43"/>
  <c r="N379" i="43"/>
  <c r="O379" i="43"/>
  <c r="I375" i="43"/>
  <c r="J375" i="43" s="1"/>
  <c r="K375" i="43" s="1"/>
  <c r="M375" i="43"/>
  <c r="N375" i="43"/>
  <c r="O375" i="43"/>
  <c r="P457" i="43"/>
  <c r="P456" i="43"/>
  <c r="P455" i="43"/>
  <c r="P454" i="43"/>
  <c r="P438" i="43"/>
  <c r="P434" i="43"/>
  <c r="P430" i="43"/>
  <c r="P426" i="43"/>
  <c r="M422" i="43"/>
  <c r="N421" i="43"/>
  <c r="O421" i="43"/>
  <c r="M414" i="43"/>
  <c r="P409" i="43"/>
  <c r="N440" i="43"/>
  <c r="O440" i="43"/>
  <c r="N436" i="43"/>
  <c r="O436" i="43"/>
  <c r="N432" i="43"/>
  <c r="O432" i="43"/>
  <c r="N428" i="43"/>
  <c r="O428" i="43"/>
  <c r="M426" i="43"/>
  <c r="N424" i="43"/>
  <c r="O424" i="43"/>
  <c r="P420" i="43"/>
  <c r="I419" i="43"/>
  <c r="J419" i="43" s="1"/>
  <c r="K419" i="43" s="1"/>
  <c r="N416" i="43"/>
  <c r="O416" i="43"/>
  <c r="I411" i="43"/>
  <c r="J411" i="43" s="1"/>
  <c r="K411" i="43" s="1"/>
  <c r="N408" i="43"/>
  <c r="O408" i="43"/>
  <c r="I406" i="43"/>
  <c r="J406" i="43" s="1"/>
  <c r="K406" i="43" s="1"/>
  <c r="I404" i="43"/>
  <c r="J404" i="43" s="1"/>
  <c r="K404" i="43" s="1"/>
  <c r="I402" i="43"/>
  <c r="J402" i="43" s="1"/>
  <c r="K402" i="43" s="1"/>
  <c r="I398" i="43"/>
  <c r="J398" i="43" s="1"/>
  <c r="K398" i="43" s="1"/>
  <c r="I396" i="43"/>
  <c r="J396" i="43" s="1"/>
  <c r="K396" i="43" s="1"/>
  <c r="I394" i="43"/>
  <c r="J394" i="43" s="1"/>
  <c r="K394" i="43" s="1"/>
  <c r="I392" i="43"/>
  <c r="J392" i="43" s="1"/>
  <c r="K392" i="43" s="1"/>
  <c r="I390" i="43"/>
  <c r="J390" i="43" s="1"/>
  <c r="K390" i="43" s="1"/>
  <c r="I388" i="43"/>
  <c r="J388" i="43" s="1"/>
  <c r="K388" i="43" s="1"/>
  <c r="I386" i="43"/>
  <c r="J386" i="43" s="1"/>
  <c r="K386" i="43" s="1"/>
  <c r="I382" i="43"/>
  <c r="J382" i="43" s="1"/>
  <c r="K382" i="43" s="1"/>
  <c r="M382" i="43"/>
  <c r="N382" i="43"/>
  <c r="O382" i="43"/>
  <c r="I378" i="43"/>
  <c r="J378" i="43" s="1"/>
  <c r="K378" i="43" s="1"/>
  <c r="M378" i="43"/>
  <c r="N378" i="43"/>
  <c r="O378" i="43"/>
  <c r="I374" i="43"/>
  <c r="J374" i="43" s="1"/>
  <c r="K374" i="43" s="1"/>
  <c r="M374" i="43"/>
  <c r="N374" i="43"/>
  <c r="O374" i="43"/>
  <c r="I370" i="43"/>
  <c r="J370" i="43" s="1"/>
  <c r="K370" i="43" s="1"/>
  <c r="M370" i="43"/>
  <c r="N370" i="43"/>
  <c r="O370" i="43"/>
  <c r="I366" i="43"/>
  <c r="J366" i="43" s="1"/>
  <c r="K366" i="43" s="1"/>
  <c r="M366" i="43"/>
  <c r="N366" i="43"/>
  <c r="O366" i="43"/>
  <c r="I362" i="43"/>
  <c r="J362" i="43" s="1"/>
  <c r="K362" i="43" s="1"/>
  <c r="M362" i="43"/>
  <c r="N362" i="43"/>
  <c r="O362" i="43"/>
  <c r="G339" i="43" l="1"/>
  <c r="G338" i="43"/>
  <c r="G337" i="43"/>
  <c r="G336" i="43"/>
  <c r="G335" i="43"/>
  <c r="G334" i="43"/>
  <c r="G333" i="43"/>
  <c r="G332" i="43"/>
  <c r="G331" i="43"/>
  <c r="G330" i="43"/>
  <c r="G329" i="43"/>
  <c r="G328" i="43"/>
  <c r="G489" i="43"/>
  <c r="G490" i="43"/>
  <c r="G491" i="43"/>
  <c r="G492" i="43"/>
  <c r="G494" i="43"/>
  <c r="G495" i="43"/>
  <c r="G498" i="43"/>
  <c r="G499" i="43"/>
  <c r="G501" i="43"/>
  <c r="G502" i="43"/>
  <c r="G503" i="43"/>
  <c r="G504" i="43"/>
  <c r="G505" i="43"/>
  <c r="G506" i="43"/>
  <c r="G507" i="43"/>
  <c r="G508" i="43"/>
  <c r="G510" i="43"/>
  <c r="G511" i="43"/>
  <c r="G512" i="43"/>
  <c r="G513" i="43"/>
  <c r="G514" i="43"/>
  <c r="G272" i="43"/>
  <c r="G273" i="43"/>
  <c r="G274" i="43"/>
  <c r="G275" i="43"/>
  <c r="G276" i="43"/>
  <c r="G277" i="43"/>
  <c r="G278" i="43"/>
  <c r="G279" i="43"/>
  <c r="G280" i="43"/>
  <c r="G281" i="43"/>
  <c r="G282" i="43"/>
  <c r="G283" i="43"/>
  <c r="G284" i="43"/>
  <c r="G285" i="43"/>
  <c r="G217" i="43"/>
  <c r="G204" i="43"/>
  <c r="G205" i="43"/>
  <c r="G206" i="43"/>
  <c r="G175" i="43"/>
  <c r="G177" i="43"/>
  <c r="G178" i="43"/>
  <c r="G179" i="43"/>
  <c r="M105" i="43"/>
  <c r="G82" i="43"/>
  <c r="E82" i="43" s="1"/>
  <c r="G83" i="43"/>
  <c r="E83" i="43" s="1"/>
  <c r="G84" i="43"/>
  <c r="E84" i="43" s="1"/>
  <c r="G85" i="43"/>
  <c r="E85" i="43" s="1"/>
  <c r="G86" i="43"/>
  <c r="E86" i="43" s="1"/>
  <c r="G87" i="43"/>
  <c r="E87" i="43" s="1"/>
  <c r="G88" i="43"/>
  <c r="E88" i="43" s="1"/>
  <c r="G89" i="43"/>
  <c r="E89" i="43" s="1"/>
  <c r="G90" i="43"/>
  <c r="E90" i="43" s="1"/>
  <c r="G91" i="43"/>
  <c r="E91" i="43" s="1"/>
  <c r="G301" i="43"/>
  <c r="G302" i="43"/>
  <c r="G303" i="43"/>
  <c r="I279" i="43" l="1"/>
  <c r="J279" i="43" s="1"/>
  <c r="K279" i="43" s="1"/>
  <c r="I492" i="43"/>
  <c r="J492" i="43" s="1"/>
  <c r="K492" i="43" s="1"/>
  <c r="I179" i="43"/>
  <c r="J179" i="43" s="1"/>
  <c r="K179" i="43" s="1"/>
  <c r="I277" i="43"/>
  <c r="J277" i="43" s="1"/>
  <c r="K277" i="43" s="1"/>
  <c r="I512" i="43"/>
  <c r="J512" i="43" s="1"/>
  <c r="K512" i="43" s="1"/>
  <c r="I503" i="43"/>
  <c r="J503" i="43" s="1"/>
  <c r="K503" i="43" s="1"/>
  <c r="I491" i="43"/>
  <c r="J491" i="43" s="1"/>
  <c r="K491" i="43" s="1"/>
  <c r="P333" i="43"/>
  <c r="O82" i="43"/>
  <c r="P332" i="43"/>
  <c r="I88" i="43"/>
  <c r="J88" i="43" s="1"/>
  <c r="K88" i="43" s="1"/>
  <c r="I285" i="43"/>
  <c r="J285" i="43" s="1"/>
  <c r="K285" i="43" s="1"/>
  <c r="I87" i="43"/>
  <c r="J87" i="43" s="1"/>
  <c r="K87" i="43" s="1"/>
  <c r="I178" i="43"/>
  <c r="J178" i="43" s="1"/>
  <c r="K178" i="43" s="1"/>
  <c r="I284" i="43"/>
  <c r="J284" i="43" s="1"/>
  <c r="K284" i="43" s="1"/>
  <c r="I276" i="43"/>
  <c r="J276" i="43" s="1"/>
  <c r="K276" i="43" s="1"/>
  <c r="I511" i="43"/>
  <c r="J511" i="43" s="1"/>
  <c r="K511" i="43" s="1"/>
  <c r="I502" i="43"/>
  <c r="J502" i="43" s="1"/>
  <c r="K502" i="43" s="1"/>
  <c r="I490" i="43"/>
  <c r="J490" i="43" s="1"/>
  <c r="K490" i="43" s="1"/>
  <c r="P334" i="43"/>
  <c r="M217" i="43"/>
  <c r="I303" i="43"/>
  <c r="J303" i="43" s="1"/>
  <c r="K303" i="43" s="1"/>
  <c r="I275" i="43"/>
  <c r="J275" i="43" s="1"/>
  <c r="K275" i="43" s="1"/>
  <c r="I489" i="43"/>
  <c r="J489" i="43" s="1"/>
  <c r="K489" i="43" s="1"/>
  <c r="P335" i="43"/>
  <c r="O90" i="43"/>
  <c r="I278" i="43"/>
  <c r="J278" i="43" s="1"/>
  <c r="K278" i="43" s="1"/>
  <c r="I177" i="43"/>
  <c r="J177" i="43" s="1"/>
  <c r="K177" i="43" s="1"/>
  <c r="I510" i="43"/>
  <c r="J510" i="43" s="1"/>
  <c r="K510" i="43" s="1"/>
  <c r="I501" i="43"/>
  <c r="J501" i="43" s="1"/>
  <c r="K501" i="43" s="1"/>
  <c r="M302" i="43"/>
  <c r="I175" i="43"/>
  <c r="J175" i="43" s="1"/>
  <c r="K175" i="43" s="1"/>
  <c r="I282" i="43"/>
  <c r="J282" i="43" s="1"/>
  <c r="K282" i="43" s="1"/>
  <c r="I274" i="43"/>
  <c r="J274" i="43" s="1"/>
  <c r="K274" i="43" s="1"/>
  <c r="I508" i="43"/>
  <c r="J508" i="43" s="1"/>
  <c r="K508" i="43" s="1"/>
  <c r="I499" i="43"/>
  <c r="J499" i="43" s="1"/>
  <c r="K499" i="43" s="1"/>
  <c r="P328" i="43"/>
  <c r="P336" i="43"/>
  <c r="I204" i="43"/>
  <c r="J204" i="43" s="1"/>
  <c r="K204" i="43" s="1"/>
  <c r="I504" i="43"/>
  <c r="J504" i="43" s="1"/>
  <c r="K504" i="43" s="1"/>
  <c r="I283" i="43"/>
  <c r="J283" i="43" s="1"/>
  <c r="K283" i="43" s="1"/>
  <c r="M84" i="43"/>
  <c r="I281" i="43"/>
  <c r="J281" i="43" s="1"/>
  <c r="K281" i="43" s="1"/>
  <c r="I273" i="43"/>
  <c r="J273" i="43" s="1"/>
  <c r="K273" i="43" s="1"/>
  <c r="I507" i="43"/>
  <c r="J507" i="43" s="1"/>
  <c r="K507" i="43" s="1"/>
  <c r="I498" i="43"/>
  <c r="J498" i="43" s="1"/>
  <c r="K498" i="43" s="1"/>
  <c r="P329" i="43"/>
  <c r="P337" i="43"/>
  <c r="I513" i="43"/>
  <c r="J513" i="43" s="1"/>
  <c r="K513" i="43" s="1"/>
  <c r="M86" i="43"/>
  <c r="I301" i="43"/>
  <c r="J301" i="43" s="1"/>
  <c r="K301" i="43" s="1"/>
  <c r="I206" i="43"/>
  <c r="J206" i="43" s="1"/>
  <c r="K206" i="43" s="1"/>
  <c r="I91" i="43"/>
  <c r="J91" i="43" s="1"/>
  <c r="K91" i="43" s="1"/>
  <c r="N83" i="43"/>
  <c r="I205" i="43"/>
  <c r="J205" i="43" s="1"/>
  <c r="K205" i="43" s="1"/>
  <c r="I280" i="43"/>
  <c r="J280" i="43" s="1"/>
  <c r="K280" i="43" s="1"/>
  <c r="I272" i="43"/>
  <c r="J272" i="43" s="1"/>
  <c r="K272" i="43" s="1"/>
  <c r="I506" i="43"/>
  <c r="J506" i="43" s="1"/>
  <c r="K506" i="43" s="1"/>
  <c r="I495" i="43"/>
  <c r="J495" i="43" s="1"/>
  <c r="K495" i="43" s="1"/>
  <c r="P330" i="43"/>
  <c r="P338" i="43"/>
  <c r="I514" i="43"/>
  <c r="J514" i="43" s="1"/>
  <c r="K514" i="43" s="1"/>
  <c r="I505" i="43"/>
  <c r="J505" i="43" s="1"/>
  <c r="K505" i="43" s="1"/>
  <c r="I494" i="43"/>
  <c r="J494" i="43" s="1"/>
  <c r="K494" i="43" s="1"/>
  <c r="P331" i="43"/>
  <c r="P339" i="43"/>
  <c r="I328" i="43"/>
  <c r="J328" i="43" s="1"/>
  <c r="K328" i="43" s="1"/>
  <c r="I329" i="43"/>
  <c r="J329" i="43" s="1"/>
  <c r="K329" i="43" s="1"/>
  <c r="I330" i="43"/>
  <c r="J330" i="43" s="1"/>
  <c r="K330" i="43" s="1"/>
  <c r="I331" i="43"/>
  <c r="J331" i="43" s="1"/>
  <c r="K331" i="43" s="1"/>
  <c r="I332" i="43"/>
  <c r="J332" i="43" s="1"/>
  <c r="K332" i="43" s="1"/>
  <c r="I333" i="43"/>
  <c r="J333" i="43" s="1"/>
  <c r="K333" i="43" s="1"/>
  <c r="I334" i="43"/>
  <c r="J334" i="43" s="1"/>
  <c r="K334" i="43" s="1"/>
  <c r="I335" i="43"/>
  <c r="J335" i="43" s="1"/>
  <c r="K335" i="43" s="1"/>
  <c r="I336" i="43"/>
  <c r="J336" i="43" s="1"/>
  <c r="K336" i="43" s="1"/>
  <c r="I337" i="43"/>
  <c r="J337" i="43" s="1"/>
  <c r="K337" i="43" s="1"/>
  <c r="I338" i="43"/>
  <c r="J338" i="43" s="1"/>
  <c r="K338" i="43" s="1"/>
  <c r="I339" i="43"/>
  <c r="J339" i="43" s="1"/>
  <c r="K339" i="43" s="1"/>
  <c r="M328" i="43"/>
  <c r="M329" i="43"/>
  <c r="M330" i="43"/>
  <c r="M331" i="43"/>
  <c r="M332" i="43"/>
  <c r="M333" i="43"/>
  <c r="M334" i="43"/>
  <c r="M335" i="43"/>
  <c r="M336" i="43"/>
  <c r="M337" i="43"/>
  <c r="M338" i="43"/>
  <c r="M339" i="43"/>
  <c r="N328" i="43"/>
  <c r="N329" i="43"/>
  <c r="N330" i="43"/>
  <c r="N331" i="43"/>
  <c r="N332" i="43"/>
  <c r="N333" i="43"/>
  <c r="N334" i="43"/>
  <c r="N335" i="43"/>
  <c r="N336" i="43"/>
  <c r="N337" i="43"/>
  <c r="N338" i="43"/>
  <c r="N339" i="43"/>
  <c r="O328" i="43"/>
  <c r="O329" i="43"/>
  <c r="O330" i="43"/>
  <c r="O331" i="43"/>
  <c r="O332" i="43"/>
  <c r="O333" i="43"/>
  <c r="O334" i="43"/>
  <c r="O335" i="43"/>
  <c r="O336" i="43"/>
  <c r="O337" i="43"/>
  <c r="O338" i="43"/>
  <c r="O339" i="43"/>
  <c r="P514" i="43"/>
  <c r="P511" i="43"/>
  <c r="P505" i="43"/>
  <c r="P502" i="43"/>
  <c r="P495" i="43"/>
  <c r="P491" i="43"/>
  <c r="O514" i="43"/>
  <c r="O513" i="43"/>
  <c r="O512" i="43"/>
  <c r="O511" i="43"/>
  <c r="O510" i="43"/>
  <c r="O508" i="43"/>
  <c r="O507" i="43"/>
  <c r="O506" i="43"/>
  <c r="O505" i="43"/>
  <c r="O504" i="43"/>
  <c r="O503" i="43"/>
  <c r="O502" i="43"/>
  <c r="O501" i="43"/>
  <c r="O499" i="43"/>
  <c r="O498" i="43"/>
  <c r="O495" i="43"/>
  <c r="O494" i="43"/>
  <c r="O492" i="43"/>
  <c r="O491" i="43"/>
  <c r="O490" i="43"/>
  <c r="O489" i="43"/>
  <c r="P513" i="43"/>
  <c r="P508" i="43"/>
  <c r="P504" i="43"/>
  <c r="P499" i="43"/>
  <c r="P490" i="43"/>
  <c r="N514" i="43"/>
  <c r="N512" i="43"/>
  <c r="N511" i="43"/>
  <c r="N508" i="43"/>
  <c r="N507" i="43"/>
  <c r="N506" i="43"/>
  <c r="N505" i="43"/>
  <c r="N504" i="43"/>
  <c r="N503" i="43"/>
  <c r="N502" i="43"/>
  <c r="N501" i="43"/>
  <c r="N499" i="43"/>
  <c r="N498" i="43"/>
  <c r="N495" i="43"/>
  <c r="N494" i="43"/>
  <c r="N492" i="43"/>
  <c r="N491" i="43"/>
  <c r="N490" i="43"/>
  <c r="N489" i="43"/>
  <c r="P512" i="43"/>
  <c r="P507" i="43"/>
  <c r="P503" i="43"/>
  <c r="P494" i="43"/>
  <c r="P489" i="43"/>
  <c r="N513" i="43"/>
  <c r="N510" i="43"/>
  <c r="M514" i="43"/>
  <c r="M513" i="43"/>
  <c r="M512" i="43"/>
  <c r="M511" i="43"/>
  <c r="M510" i="43"/>
  <c r="M508" i="43"/>
  <c r="M507" i="43"/>
  <c r="M506" i="43"/>
  <c r="M505" i="43"/>
  <c r="M504" i="43"/>
  <c r="M503" i="43"/>
  <c r="M502" i="43"/>
  <c r="M501" i="43"/>
  <c r="M499" i="43"/>
  <c r="M498" i="43"/>
  <c r="M495" i="43"/>
  <c r="M494" i="43"/>
  <c r="M492" i="43"/>
  <c r="M491" i="43"/>
  <c r="M490" i="43"/>
  <c r="M489" i="43"/>
  <c r="P510" i="43"/>
  <c r="P506" i="43"/>
  <c r="P501" i="43"/>
  <c r="P498" i="43"/>
  <c r="P492" i="43"/>
  <c r="P285" i="43"/>
  <c r="P283" i="43"/>
  <c r="P281" i="43"/>
  <c r="P279" i="43"/>
  <c r="P277" i="43"/>
  <c r="P275" i="43"/>
  <c r="P272" i="43"/>
  <c r="O285" i="43"/>
  <c r="O284" i="43"/>
  <c r="O283" i="43"/>
  <c r="O282" i="43"/>
  <c r="O281" i="43"/>
  <c r="O280" i="43"/>
  <c r="O279" i="43"/>
  <c r="O278" i="43"/>
  <c r="O277" i="43"/>
  <c r="O276" i="43"/>
  <c r="O275" i="43"/>
  <c r="O274" i="43"/>
  <c r="O273" i="43"/>
  <c r="O272" i="43"/>
  <c r="P284" i="43"/>
  <c r="P282" i="43"/>
  <c r="P280" i="43"/>
  <c r="P278" i="43"/>
  <c r="P276" i="43"/>
  <c r="P274" i="43"/>
  <c r="P273" i="43"/>
  <c r="N285" i="43"/>
  <c r="N284" i="43"/>
  <c r="N283" i="43"/>
  <c r="N282" i="43"/>
  <c r="N281" i="43"/>
  <c r="N280" i="43"/>
  <c r="N279" i="43"/>
  <c r="N278" i="43"/>
  <c r="N277" i="43"/>
  <c r="N276" i="43"/>
  <c r="N275" i="43"/>
  <c r="N274" i="43"/>
  <c r="N273" i="43"/>
  <c r="N272" i="43"/>
  <c r="M272" i="43"/>
  <c r="M274" i="43"/>
  <c r="M285" i="43"/>
  <c r="M284" i="43"/>
  <c r="M283" i="43"/>
  <c r="M282" i="43"/>
  <c r="M281" i="43"/>
  <c r="M280" i="43"/>
  <c r="M279" i="43"/>
  <c r="M278" i="43"/>
  <c r="M277" i="43"/>
  <c r="M276" i="43"/>
  <c r="M275" i="43"/>
  <c r="M273" i="43"/>
  <c r="I217" i="43"/>
  <c r="J217" i="43" s="1"/>
  <c r="K217" i="43" s="1"/>
  <c r="P217" i="43"/>
  <c r="O217" i="43"/>
  <c r="N217" i="43"/>
  <c r="P206" i="43"/>
  <c r="N205" i="43"/>
  <c r="N204" i="43"/>
  <c r="P205" i="43"/>
  <c r="O204" i="43"/>
  <c r="N206" i="43"/>
  <c r="M206" i="43"/>
  <c r="M205" i="43"/>
  <c r="M204" i="43"/>
  <c r="P204" i="43"/>
  <c r="O206" i="43"/>
  <c r="O205" i="43"/>
  <c r="P178" i="43"/>
  <c r="P175" i="43"/>
  <c r="O179" i="43"/>
  <c r="O178" i="43"/>
  <c r="O177" i="43"/>
  <c r="O175" i="43"/>
  <c r="P179" i="43"/>
  <c r="P177" i="43"/>
  <c r="N179" i="43"/>
  <c r="N178" i="43"/>
  <c r="N177" i="43"/>
  <c r="N175" i="43"/>
  <c r="M179" i="43"/>
  <c r="M178" i="43"/>
  <c r="M177" i="43"/>
  <c r="M175" i="43"/>
  <c r="N84" i="43"/>
  <c r="P83" i="43"/>
  <c r="O91" i="43"/>
  <c r="M91" i="43"/>
  <c r="O85" i="43"/>
  <c r="O83" i="43"/>
  <c r="N85" i="43"/>
  <c r="I85" i="43"/>
  <c r="J85" i="43" s="1"/>
  <c r="K85" i="43" s="1"/>
  <c r="I105" i="43"/>
  <c r="J105" i="43" s="1"/>
  <c r="K105" i="43" s="1"/>
  <c r="O105" i="43"/>
  <c r="N105" i="43"/>
  <c r="P105" i="43"/>
  <c r="N91" i="43"/>
  <c r="M83" i="43"/>
  <c r="P84" i="43"/>
  <c r="O84" i="43"/>
  <c r="M85" i="43"/>
  <c r="P91" i="43"/>
  <c r="P88" i="43"/>
  <c r="N90" i="43"/>
  <c r="O89" i="43"/>
  <c r="M82" i="43"/>
  <c r="M89" i="43"/>
  <c r="N88" i="43"/>
  <c r="O87" i="43"/>
  <c r="P86" i="43"/>
  <c r="I84" i="43"/>
  <c r="J84" i="43" s="1"/>
  <c r="K84" i="43" s="1"/>
  <c r="M88" i="43"/>
  <c r="N87" i="43"/>
  <c r="O86" i="43"/>
  <c r="P85" i="43"/>
  <c r="I83" i="43"/>
  <c r="J83" i="43" s="1"/>
  <c r="K83" i="43" s="1"/>
  <c r="I86" i="43"/>
  <c r="J86" i="43" s="1"/>
  <c r="K86" i="43" s="1"/>
  <c r="N82" i="43"/>
  <c r="M90" i="43"/>
  <c r="N89" i="43"/>
  <c r="O88" i="43"/>
  <c r="P87" i="43"/>
  <c r="I90" i="43"/>
  <c r="J90" i="43" s="1"/>
  <c r="K90" i="43" s="1"/>
  <c r="M87" i="43"/>
  <c r="N86" i="43"/>
  <c r="I82" i="43"/>
  <c r="J82" i="43" s="1"/>
  <c r="K82" i="43" s="1"/>
  <c r="P82" i="43"/>
  <c r="I89" i="43"/>
  <c r="J89" i="43" s="1"/>
  <c r="K89" i="43" s="1"/>
  <c r="P90" i="43"/>
  <c r="P89" i="43"/>
  <c r="P302" i="43"/>
  <c r="O303" i="43"/>
  <c r="O302" i="43"/>
  <c r="O301" i="43"/>
  <c r="P303" i="43"/>
  <c r="P301" i="43"/>
  <c r="N303" i="43"/>
  <c r="N302" i="43"/>
  <c r="N301" i="43"/>
  <c r="I302" i="43"/>
  <c r="J302" i="43" s="1"/>
  <c r="K302" i="43" s="1"/>
  <c r="M303" i="43"/>
  <c r="M301" i="43"/>
  <c r="G240" i="43" l="1"/>
  <c r="G241" i="43"/>
  <c r="G242" i="43"/>
  <c r="I242" i="43" l="1"/>
  <c r="J242" i="43" s="1"/>
  <c r="K242" i="43" s="1"/>
  <c r="I241" i="43"/>
  <c r="J241" i="43" s="1"/>
  <c r="K241" i="43" s="1"/>
  <c r="I240" i="43"/>
  <c r="J240" i="43" s="1"/>
  <c r="K240" i="43" s="1"/>
  <c r="M240" i="43"/>
  <c r="P240" i="43"/>
  <c r="O241" i="43"/>
  <c r="N240" i="43"/>
  <c r="M241" i="43"/>
  <c r="P241" i="43"/>
  <c r="N242" i="43"/>
  <c r="P242" i="43"/>
  <c r="O242" i="43"/>
  <c r="O240" i="43"/>
  <c r="N241" i="43"/>
  <c r="M242" i="43"/>
  <c r="G539" i="43" l="1"/>
  <c r="G540" i="43"/>
  <c r="G541" i="43"/>
  <c r="G542" i="43"/>
  <c r="G543" i="43"/>
  <c r="G544" i="43"/>
  <c r="G545" i="43"/>
  <c r="G546" i="43"/>
  <c r="D11" i="43"/>
  <c r="G174" i="43"/>
  <c r="G123" i="43"/>
  <c r="G125" i="43"/>
  <c r="G124" i="43"/>
  <c r="G122" i="43"/>
  <c r="G224" i="43"/>
  <c r="I545" i="43" l="1"/>
  <c r="J545" i="43" s="1"/>
  <c r="K545" i="43" s="1"/>
  <c r="I544" i="43"/>
  <c r="J544" i="43" s="1"/>
  <c r="K544" i="43" s="1"/>
  <c r="I543" i="43"/>
  <c r="J543" i="43" s="1"/>
  <c r="K543" i="43" s="1"/>
  <c r="I542" i="43"/>
  <c r="J542" i="43" s="1"/>
  <c r="K542" i="43" s="1"/>
  <c r="I541" i="43"/>
  <c r="J541" i="43" s="1"/>
  <c r="K541" i="43" s="1"/>
  <c r="I546" i="43"/>
  <c r="J546" i="43" s="1"/>
  <c r="K546" i="43" s="1"/>
  <c r="I122" i="43"/>
  <c r="J122" i="43" s="1"/>
  <c r="K122" i="43" s="1"/>
  <c r="M124" i="43"/>
  <c r="I125" i="43"/>
  <c r="J125" i="43" s="1"/>
  <c r="K125" i="43" s="1"/>
  <c r="I123" i="43"/>
  <c r="J123" i="43" s="1"/>
  <c r="K123" i="43" s="1"/>
  <c r="I540" i="43"/>
  <c r="J540" i="43" s="1"/>
  <c r="K540" i="43" s="1"/>
  <c r="I224" i="43"/>
  <c r="J224" i="43" s="1"/>
  <c r="K224" i="43" s="1"/>
  <c r="I539" i="43"/>
  <c r="J539" i="43" s="1"/>
  <c r="K539" i="43" s="1"/>
  <c r="P545" i="43"/>
  <c r="P542" i="43"/>
  <c r="P539" i="43"/>
  <c r="O546" i="43"/>
  <c r="O543" i="43"/>
  <c r="O541" i="43"/>
  <c r="O539" i="43"/>
  <c r="N544" i="43"/>
  <c r="N543" i="43"/>
  <c r="N542" i="43"/>
  <c r="N541" i="43"/>
  <c r="N540" i="43"/>
  <c r="N539" i="43"/>
  <c r="M546" i="43"/>
  <c r="M545" i="43"/>
  <c r="M544" i="43"/>
  <c r="M543" i="43"/>
  <c r="M542" i="43"/>
  <c r="M541" i="43"/>
  <c r="M540" i="43"/>
  <c r="M539" i="43"/>
  <c r="P546" i="43"/>
  <c r="P543" i="43"/>
  <c r="P541" i="43"/>
  <c r="O545" i="43"/>
  <c r="O542" i="43"/>
  <c r="N545" i="43"/>
  <c r="P544" i="43"/>
  <c r="P540" i="43"/>
  <c r="O544" i="43"/>
  <c r="O540" i="43"/>
  <c r="N546" i="43"/>
  <c r="P174" i="43"/>
  <c r="N174" i="43"/>
  <c r="M174" i="43"/>
  <c r="O174" i="43"/>
  <c r="I174" i="43"/>
  <c r="J174" i="43" s="1"/>
  <c r="K174" i="43" s="1"/>
  <c r="P125" i="43"/>
  <c r="P124" i="43"/>
  <c r="P123" i="43"/>
  <c r="P122" i="43"/>
  <c r="O125" i="43"/>
  <c r="O124" i="43"/>
  <c r="O123" i="43"/>
  <c r="O122" i="43"/>
  <c r="I124" i="43"/>
  <c r="J124" i="43" s="1"/>
  <c r="K124" i="43" s="1"/>
  <c r="N125" i="43"/>
  <c r="N124" i="43"/>
  <c r="N122" i="43"/>
  <c r="M125" i="43"/>
  <c r="M123" i="43"/>
  <c r="M122" i="43"/>
  <c r="N123" i="43"/>
  <c r="N224" i="43"/>
  <c r="P224" i="43"/>
  <c r="M224" i="43"/>
  <c r="O224" i="43"/>
  <c r="G309" i="43" l="1"/>
  <c r="G271" i="43"/>
  <c r="I271" i="43" l="1"/>
  <c r="J271" i="43" s="1"/>
  <c r="K271" i="43" s="1"/>
  <c r="I309" i="43"/>
  <c r="J309" i="43" s="1"/>
  <c r="K309" i="43" s="1"/>
  <c r="O309" i="43"/>
  <c r="N309" i="43"/>
  <c r="P309" i="43"/>
  <c r="M309" i="43"/>
  <c r="P271" i="43"/>
  <c r="O271" i="43"/>
  <c r="N271" i="43"/>
  <c r="M271" i="43"/>
  <c r="G118" i="43" l="1"/>
  <c r="M118" i="43" l="1"/>
  <c r="N118" i="43"/>
  <c r="P118" i="43"/>
  <c r="O118" i="43"/>
  <c r="I118" i="43"/>
  <c r="J118" i="43" s="1"/>
  <c r="K118" i="43" s="1"/>
  <c r="G228" i="43" l="1"/>
  <c r="G229" i="43"/>
  <c r="G230" i="43"/>
  <c r="G231" i="43"/>
  <c r="G232" i="43"/>
  <c r="G233" i="43"/>
  <c r="G234" i="43"/>
  <c r="G235" i="43"/>
  <c r="G236" i="43"/>
  <c r="G237" i="43"/>
  <c r="G238" i="43"/>
  <c r="G239" i="43"/>
  <c r="G113" i="43"/>
  <c r="I238" i="43" l="1"/>
  <c r="J238" i="43" s="1"/>
  <c r="K238" i="43" s="1"/>
  <c r="P236" i="43"/>
  <c r="N233" i="43"/>
  <c r="P232" i="43"/>
  <c r="N237" i="43"/>
  <c r="N229" i="43"/>
  <c r="P228" i="43"/>
  <c r="M232" i="43"/>
  <c r="M237" i="43"/>
  <c r="M230" i="43"/>
  <c r="P237" i="43"/>
  <c r="I234" i="43"/>
  <c r="J234" i="43" s="1"/>
  <c r="K234" i="43" s="1"/>
  <c r="I230" i="43"/>
  <c r="J230" i="43" s="1"/>
  <c r="K230" i="43" s="1"/>
  <c r="P229" i="43"/>
  <c r="P230" i="43"/>
  <c r="O229" i="43"/>
  <c r="P238" i="43"/>
  <c r="O232" i="43"/>
  <c r="O230" i="43"/>
  <c r="M229" i="43"/>
  <c r="N232" i="43"/>
  <c r="N230" i="43"/>
  <c r="O238" i="43"/>
  <c r="P234" i="43"/>
  <c r="P233" i="43"/>
  <c r="N238" i="43"/>
  <c r="O234" i="43"/>
  <c r="O233" i="43"/>
  <c r="O228" i="43"/>
  <c r="M238" i="43"/>
  <c r="O236" i="43"/>
  <c r="N234" i="43"/>
  <c r="M233" i="43"/>
  <c r="N228" i="43"/>
  <c r="N236" i="43"/>
  <c r="M234" i="43"/>
  <c r="M228" i="43"/>
  <c r="P239" i="43"/>
  <c r="O239" i="43"/>
  <c r="I237" i="43"/>
  <c r="J237" i="43" s="1"/>
  <c r="K237" i="43" s="1"/>
  <c r="N235" i="43"/>
  <c r="I233" i="43"/>
  <c r="J233" i="43" s="1"/>
  <c r="K233" i="43" s="1"/>
  <c r="N231" i="43"/>
  <c r="I229" i="43"/>
  <c r="J229" i="43" s="1"/>
  <c r="K229" i="43" s="1"/>
  <c r="P235" i="43"/>
  <c r="N239" i="43"/>
  <c r="M239" i="43"/>
  <c r="M235" i="43"/>
  <c r="M231" i="43"/>
  <c r="M236" i="43"/>
  <c r="O235" i="43"/>
  <c r="I236" i="43"/>
  <c r="J236" i="43" s="1"/>
  <c r="K236" i="43" s="1"/>
  <c r="I232" i="43"/>
  <c r="J232" i="43" s="1"/>
  <c r="K232" i="43" s="1"/>
  <c r="I228" i="43"/>
  <c r="J228" i="43" s="1"/>
  <c r="K228" i="43" s="1"/>
  <c r="O231" i="43"/>
  <c r="O237" i="43"/>
  <c r="I239" i="43"/>
  <c r="J239" i="43" s="1"/>
  <c r="K239" i="43" s="1"/>
  <c r="I235" i="43"/>
  <c r="J235" i="43" s="1"/>
  <c r="K235" i="43" s="1"/>
  <c r="I231" i="43"/>
  <c r="J231" i="43" s="1"/>
  <c r="K231" i="43" s="1"/>
  <c r="P231" i="43"/>
  <c r="G114" i="43" l="1"/>
  <c r="G220" i="43"/>
  <c r="O220" i="43" l="1"/>
  <c r="P220" i="43"/>
  <c r="M220" i="43"/>
  <c r="I220" i="43"/>
  <c r="J220" i="43" s="1"/>
  <c r="K220" i="43" s="1"/>
  <c r="N220" i="43"/>
  <c r="G47" i="43" l="1"/>
  <c r="G22" i="43"/>
  <c r="G20" i="43"/>
  <c r="G16" i="43"/>
  <c r="E20" i="43" l="1"/>
  <c r="E22" i="43"/>
  <c r="E47" i="43"/>
  <c r="E16" i="43"/>
  <c r="I16" i="43"/>
  <c r="J16" i="43" s="1"/>
  <c r="K16" i="43" s="1"/>
  <c r="I47" i="43"/>
  <c r="J47" i="43" s="1"/>
  <c r="K47" i="43" s="1"/>
  <c r="M47" i="43"/>
  <c r="P47" i="43"/>
  <c r="O47" i="43"/>
  <c r="N47" i="43"/>
  <c r="M22" i="43"/>
  <c r="I22" i="43"/>
  <c r="J22" i="43" s="1"/>
  <c r="K22" i="43" s="1"/>
  <c r="P22" i="43"/>
  <c r="O22" i="43"/>
  <c r="N22" i="43"/>
  <c r="M20" i="43"/>
  <c r="P20" i="43"/>
  <c r="O20" i="43"/>
  <c r="N20" i="43"/>
  <c r="I20" i="43"/>
  <c r="J20" i="43" s="1"/>
  <c r="K20" i="43" s="1"/>
  <c r="P16" i="43"/>
  <c r="O16" i="43"/>
  <c r="N16" i="43"/>
  <c r="M16" i="43"/>
  <c r="G517" i="43" l="1"/>
  <c r="G518" i="43"/>
  <c r="G519" i="43"/>
  <c r="G520" i="43"/>
  <c r="G521" i="43"/>
  <c r="G522" i="43"/>
  <c r="G523" i="43"/>
  <c r="G119" i="43"/>
  <c r="G308" i="43"/>
  <c r="G256" i="43"/>
  <c r="G225" i="43"/>
  <c r="G257" i="43"/>
  <c r="G120" i="43"/>
  <c r="M517" i="43" l="1"/>
  <c r="I119" i="43"/>
  <c r="J119" i="43" s="1"/>
  <c r="K119" i="43" s="1"/>
  <c r="P120" i="43"/>
  <c r="I308" i="43"/>
  <c r="J308" i="43" s="1"/>
  <c r="K308" i="43" s="1"/>
  <c r="N523" i="43"/>
  <c r="N522" i="43"/>
  <c r="M521" i="43"/>
  <c r="I257" i="43"/>
  <c r="J257" i="43" s="1"/>
  <c r="K257" i="43" s="1"/>
  <c r="N520" i="43"/>
  <c r="I225" i="43"/>
  <c r="J225" i="43" s="1"/>
  <c r="K225" i="43" s="1"/>
  <c r="M519" i="43"/>
  <c r="I256" i="43"/>
  <c r="J256" i="43" s="1"/>
  <c r="K256" i="43" s="1"/>
  <c r="M518" i="43"/>
  <c r="M522" i="43"/>
  <c r="I522" i="43"/>
  <c r="J522" i="43" s="1"/>
  <c r="K522" i="43" s="1"/>
  <c r="P518" i="43"/>
  <c r="O520" i="43"/>
  <c r="P522" i="43"/>
  <c r="M523" i="43"/>
  <c r="O518" i="43"/>
  <c r="O521" i="43"/>
  <c r="P519" i="43"/>
  <c r="I518" i="43"/>
  <c r="J518" i="43" s="1"/>
  <c r="K518" i="43" s="1"/>
  <c r="O519" i="43"/>
  <c r="N519" i="43"/>
  <c r="O522" i="43"/>
  <c r="P520" i="43"/>
  <c r="O517" i="43"/>
  <c r="P523" i="43"/>
  <c r="O523" i="43"/>
  <c r="M520" i="43"/>
  <c r="I521" i="43"/>
  <c r="J521" i="43" s="1"/>
  <c r="K521" i="43" s="1"/>
  <c r="I517" i="43"/>
  <c r="J517" i="43" s="1"/>
  <c r="K517" i="43" s="1"/>
  <c r="P521" i="43"/>
  <c r="I520" i="43"/>
  <c r="J520" i="43" s="1"/>
  <c r="K520" i="43" s="1"/>
  <c r="N518" i="43"/>
  <c r="P517" i="43"/>
  <c r="I523" i="43"/>
  <c r="J523" i="43" s="1"/>
  <c r="K523" i="43" s="1"/>
  <c r="N521" i="43"/>
  <c r="I519" i="43"/>
  <c r="J519" i="43" s="1"/>
  <c r="K519" i="43" s="1"/>
  <c r="N517" i="43"/>
  <c r="P308" i="43"/>
  <c r="O308" i="43"/>
  <c r="N308" i="43"/>
  <c r="M308" i="43"/>
  <c r="P257" i="43"/>
  <c r="P256" i="43"/>
  <c r="O256" i="43"/>
  <c r="N256" i="43"/>
  <c r="M257" i="43"/>
  <c r="M256" i="43"/>
  <c r="O257" i="43"/>
  <c r="N257" i="43"/>
  <c r="P225" i="43"/>
  <c r="O225" i="43"/>
  <c r="O120" i="43"/>
  <c r="O119" i="43"/>
  <c r="P119" i="43"/>
  <c r="N225" i="43"/>
  <c r="N120" i="43"/>
  <c r="N119" i="43"/>
  <c r="M225" i="43"/>
  <c r="M120" i="43"/>
  <c r="M119" i="43"/>
  <c r="I120" i="43"/>
  <c r="J120" i="43" s="1"/>
  <c r="K120" i="43" s="1"/>
  <c r="G536" i="43" l="1"/>
  <c r="G535" i="43"/>
  <c r="M535" i="43" l="1"/>
  <c r="I536" i="43"/>
  <c r="J536" i="43" s="1"/>
  <c r="K536" i="43" s="1"/>
  <c r="O535" i="43"/>
  <c r="O536" i="43"/>
  <c r="I535" i="43"/>
  <c r="J535" i="43" s="1"/>
  <c r="K535" i="43" s="1"/>
  <c r="P536" i="43"/>
  <c r="P535" i="43"/>
  <c r="N535" i="43"/>
  <c r="N536" i="43"/>
  <c r="M536" i="43"/>
  <c r="G247" i="43"/>
  <c r="G254" i="43"/>
  <c r="G252" i="43"/>
  <c r="G249" i="43"/>
  <c r="G246" i="43"/>
  <c r="G324" i="43"/>
  <c r="G248" i="43"/>
  <c r="G253" i="43"/>
  <c r="G170" i="43"/>
  <c r="G325" i="43"/>
  <c r="G326" i="43"/>
  <c r="G250" i="43"/>
  <c r="I253" i="43" l="1"/>
  <c r="J253" i="43" s="1"/>
  <c r="K253" i="43" s="1"/>
  <c r="I254" i="43"/>
  <c r="J254" i="43" s="1"/>
  <c r="K254" i="43" s="1"/>
  <c r="I248" i="43"/>
  <c r="J248" i="43" s="1"/>
  <c r="K248" i="43" s="1"/>
  <c r="I247" i="43"/>
  <c r="J247" i="43" s="1"/>
  <c r="K247" i="43" s="1"/>
  <c r="I250" i="43"/>
  <c r="J250" i="43" s="1"/>
  <c r="K250" i="43" s="1"/>
  <c r="I324" i="43"/>
  <c r="J324" i="43" s="1"/>
  <c r="K324" i="43" s="1"/>
  <c r="I325" i="43"/>
  <c r="J325" i="43" s="1"/>
  <c r="K325" i="43" s="1"/>
  <c r="I249" i="43"/>
  <c r="J249" i="43" s="1"/>
  <c r="K249" i="43" s="1"/>
  <c r="P170" i="43"/>
  <c r="I326" i="43"/>
  <c r="J326" i="43" s="1"/>
  <c r="K326" i="43" s="1"/>
  <c r="I246" i="43"/>
  <c r="J246" i="43" s="1"/>
  <c r="K246" i="43" s="1"/>
  <c r="I252" i="43"/>
  <c r="J252" i="43" s="1"/>
  <c r="K252" i="43" s="1"/>
  <c r="P325" i="43"/>
  <c r="O325" i="43"/>
  <c r="O324" i="43"/>
  <c r="N326" i="43"/>
  <c r="N325" i="43"/>
  <c r="N324" i="43"/>
  <c r="P324" i="43"/>
  <c r="M324" i="43"/>
  <c r="P326" i="43"/>
  <c r="O326" i="43"/>
  <c r="M325" i="43"/>
  <c r="M326" i="43"/>
  <c r="N170" i="43"/>
  <c r="I170" i="43"/>
  <c r="J170" i="43" s="1"/>
  <c r="K170" i="43" s="1"/>
  <c r="O170" i="43"/>
  <c r="M170" i="43"/>
  <c r="P254" i="43"/>
  <c r="P253" i="43"/>
  <c r="P252" i="43"/>
  <c r="P250" i="43"/>
  <c r="P249" i="43"/>
  <c r="P248" i="43"/>
  <c r="P247" i="43"/>
  <c r="P246" i="43"/>
  <c r="O254" i="43"/>
  <c r="O253" i="43"/>
  <c r="O252" i="43"/>
  <c r="O250" i="43"/>
  <c r="O249" i="43"/>
  <c r="O248" i="43"/>
  <c r="O247" i="43"/>
  <c r="O246" i="43"/>
  <c r="N250" i="43"/>
  <c r="N253" i="43"/>
  <c r="N252" i="43"/>
  <c r="N249" i="43"/>
  <c r="N247" i="43"/>
  <c r="M253" i="43"/>
  <c r="M252" i="43"/>
  <c r="M249" i="43"/>
  <c r="M246" i="43"/>
  <c r="N254" i="43"/>
  <c r="N248" i="43"/>
  <c r="N246" i="43"/>
  <c r="M254" i="43"/>
  <c r="M250" i="43"/>
  <c r="M248" i="43"/>
  <c r="M247" i="43"/>
  <c r="G110" i="43"/>
  <c r="G109" i="43"/>
  <c r="G108" i="43"/>
  <c r="G111" i="43"/>
  <c r="E111" i="43" l="1"/>
  <c r="E109" i="43"/>
  <c r="E110" i="43"/>
  <c r="E108" i="43"/>
  <c r="I111" i="43"/>
  <c r="J111" i="43" s="1"/>
  <c r="K111" i="43" s="1"/>
  <c r="I108" i="43"/>
  <c r="J108" i="43" s="1"/>
  <c r="K108" i="43" s="1"/>
  <c r="I109" i="43"/>
  <c r="J109" i="43" s="1"/>
  <c r="K109" i="43" s="1"/>
  <c r="I110" i="43"/>
  <c r="J110" i="43" s="1"/>
  <c r="K110" i="43" s="1"/>
  <c r="N111" i="43"/>
  <c r="O111" i="43"/>
  <c r="P111" i="43"/>
  <c r="M111" i="43"/>
  <c r="P110" i="43"/>
  <c r="O110" i="43"/>
  <c r="N110" i="43"/>
  <c r="M108" i="43"/>
  <c r="P108" i="43"/>
  <c r="O108" i="43"/>
  <c r="N108" i="43"/>
  <c r="M110" i="43"/>
  <c r="P109" i="43"/>
  <c r="O109" i="43"/>
  <c r="N109" i="43"/>
  <c r="M109" i="43"/>
  <c r="G58" i="43" l="1"/>
  <c r="G50" i="43"/>
  <c r="G532" i="43"/>
  <c r="G531" i="43"/>
  <c r="G533" i="43"/>
  <c r="G537" i="43"/>
  <c r="G528" i="43"/>
  <c r="G529" i="43"/>
  <c r="G530" i="43"/>
  <c r="G106" i="43"/>
  <c r="E50" i="43" l="1"/>
  <c r="E58" i="43"/>
  <c r="I529" i="43"/>
  <c r="J529" i="43" s="1"/>
  <c r="K529" i="43" s="1"/>
  <c r="I537" i="43"/>
  <c r="J537" i="43" s="1"/>
  <c r="K537" i="43" s="1"/>
  <c r="I533" i="43"/>
  <c r="J533" i="43" s="1"/>
  <c r="K533" i="43" s="1"/>
  <c r="I528" i="43"/>
  <c r="J528" i="43" s="1"/>
  <c r="K528" i="43" s="1"/>
  <c r="I532" i="43"/>
  <c r="J532" i="43" s="1"/>
  <c r="K532" i="43" s="1"/>
  <c r="I531" i="43"/>
  <c r="J531" i="43" s="1"/>
  <c r="K531" i="43" s="1"/>
  <c r="M106" i="43"/>
  <c r="O50" i="43"/>
  <c r="I530" i="43"/>
  <c r="J530" i="43" s="1"/>
  <c r="K530" i="43" s="1"/>
  <c r="M58" i="43"/>
  <c r="I58" i="43"/>
  <c r="J58" i="43" s="1"/>
  <c r="K58" i="43" s="1"/>
  <c r="O58" i="43"/>
  <c r="N58" i="43"/>
  <c r="P58" i="43"/>
  <c r="N50" i="43"/>
  <c r="M50" i="43"/>
  <c r="I50" i="43"/>
  <c r="J50" i="43" s="1"/>
  <c r="K50" i="43" s="1"/>
  <c r="P50" i="43"/>
  <c r="P537" i="43"/>
  <c r="P532" i="43"/>
  <c r="O537" i="43"/>
  <c r="O533" i="43"/>
  <c r="O531" i="43"/>
  <c r="O529" i="43"/>
  <c r="N537" i="43"/>
  <c r="N533" i="43"/>
  <c r="N532" i="43"/>
  <c r="N531" i="43"/>
  <c r="N530" i="43"/>
  <c r="N529" i="43"/>
  <c r="N528" i="43"/>
  <c r="P528" i="43"/>
  <c r="O532" i="43"/>
  <c r="O530" i="43"/>
  <c r="O528" i="43"/>
  <c r="M537" i="43"/>
  <c r="M533" i="43"/>
  <c r="M532" i="43"/>
  <c r="M531" i="43"/>
  <c r="M530" i="43"/>
  <c r="M529" i="43"/>
  <c r="M528" i="43"/>
  <c r="P530" i="43"/>
  <c r="P533" i="43"/>
  <c r="P531" i="43"/>
  <c r="P529" i="43"/>
  <c r="I106" i="43"/>
  <c r="J106" i="43" s="1"/>
  <c r="K106" i="43" s="1"/>
  <c r="P106" i="43"/>
  <c r="O106" i="43"/>
  <c r="N106" i="43"/>
  <c r="G94" i="43"/>
  <c r="N94" i="43" l="1"/>
  <c r="P94" i="43"/>
  <c r="M94" i="43"/>
  <c r="I94" i="43"/>
  <c r="J94" i="43" s="1"/>
  <c r="K94" i="43" s="1"/>
  <c r="O94" i="43"/>
  <c r="G77" i="43" l="1"/>
  <c r="G71" i="43"/>
  <c r="G33" i="43"/>
  <c r="G56" i="43"/>
  <c r="G60" i="43"/>
  <c r="G52" i="43"/>
  <c r="G54" i="43"/>
  <c r="G63" i="43"/>
  <c r="E71" i="43" l="1"/>
  <c r="E63" i="43"/>
  <c r="E54" i="43"/>
  <c r="E52" i="43"/>
  <c r="E60" i="43"/>
  <c r="E77" i="43"/>
  <c r="E56" i="43"/>
  <c r="E33" i="43"/>
  <c r="P56" i="43"/>
  <c r="I60" i="43"/>
  <c r="J60" i="43" s="1"/>
  <c r="K60" i="43" s="1"/>
  <c r="M33" i="43"/>
  <c r="P52" i="43"/>
  <c r="I56" i="43"/>
  <c r="J56" i="43" s="1"/>
  <c r="K56" i="43" s="1"/>
  <c r="O56" i="43"/>
  <c r="M77" i="43"/>
  <c r="I77" i="43"/>
  <c r="J77" i="43" s="1"/>
  <c r="K77" i="43" s="1"/>
  <c r="P77" i="43"/>
  <c r="O77" i="43"/>
  <c r="N77" i="43"/>
  <c r="P71" i="43"/>
  <c r="O71" i="43"/>
  <c r="N71" i="43"/>
  <c r="M71" i="43"/>
  <c r="I71" i="43"/>
  <c r="J71" i="43" s="1"/>
  <c r="K71" i="43" s="1"/>
  <c r="I33" i="43"/>
  <c r="J33" i="43" s="1"/>
  <c r="K33" i="43" s="1"/>
  <c r="N60" i="43"/>
  <c r="M60" i="43"/>
  <c r="P60" i="43"/>
  <c r="O60" i="43"/>
  <c r="O33" i="43"/>
  <c r="N33" i="43"/>
  <c r="N56" i="43"/>
  <c r="M56" i="43"/>
  <c r="P33" i="43"/>
  <c r="N52" i="43"/>
  <c r="M52" i="43"/>
  <c r="I52" i="43"/>
  <c r="J52" i="43" s="1"/>
  <c r="K52" i="43" s="1"/>
  <c r="O52" i="43"/>
  <c r="N54" i="43"/>
  <c r="M54" i="43"/>
  <c r="O54" i="43"/>
  <c r="P54" i="43"/>
  <c r="I54" i="43"/>
  <c r="J54" i="43" s="1"/>
  <c r="K54" i="43" s="1"/>
  <c r="N63" i="43"/>
  <c r="M63" i="43"/>
  <c r="I63" i="43"/>
  <c r="J63" i="43" s="1"/>
  <c r="K63" i="43" s="1"/>
  <c r="P63" i="43"/>
  <c r="O63" i="43"/>
  <c r="G115" i="43" l="1"/>
  <c r="G116" i="43"/>
  <c r="G218" i="43"/>
  <c r="G219" i="43"/>
  <c r="M113" i="43" l="1"/>
  <c r="M219" i="43"/>
  <c r="M218" i="43"/>
  <c r="N114" i="43"/>
  <c r="P116" i="43"/>
  <c r="O115" i="43"/>
  <c r="O116" i="43"/>
  <c r="N116" i="43"/>
  <c r="M115" i="43"/>
  <c r="P218" i="43"/>
  <c r="I116" i="43"/>
  <c r="J116" i="43" s="1"/>
  <c r="K116" i="43" s="1"/>
  <c r="I218" i="43"/>
  <c r="J218" i="43" s="1"/>
  <c r="K218" i="43" s="1"/>
  <c r="P115" i="43"/>
  <c r="P113" i="43"/>
  <c r="O113" i="43"/>
  <c r="N115" i="43"/>
  <c r="M116" i="43"/>
  <c r="I114" i="43"/>
  <c r="J114" i="43" s="1"/>
  <c r="K114" i="43" s="1"/>
  <c r="P114" i="43"/>
  <c r="I113" i="43"/>
  <c r="J113" i="43" s="1"/>
  <c r="K113" i="43" s="1"/>
  <c r="O114" i="43"/>
  <c r="I219" i="43"/>
  <c r="J219" i="43" s="1"/>
  <c r="K219" i="43" s="1"/>
  <c r="P219" i="43"/>
  <c r="O219" i="43"/>
  <c r="N219" i="43"/>
  <c r="M114" i="43"/>
  <c r="I115" i="43"/>
  <c r="J115" i="43" s="1"/>
  <c r="K115" i="43" s="1"/>
  <c r="N113" i="43"/>
  <c r="O218" i="43"/>
  <c r="N218" i="43"/>
  <c r="G160" i="43" l="1"/>
  <c r="I160" i="43" l="1"/>
  <c r="J160" i="43" s="1"/>
  <c r="K160" i="43" s="1"/>
  <c r="P160" i="43"/>
  <c r="O160" i="43"/>
  <c r="N160" i="43"/>
  <c r="M160" i="43"/>
  <c r="G162" i="43"/>
  <c r="G201" i="43"/>
  <c r="G202" i="43"/>
  <c r="G203" i="43"/>
  <c r="N203" i="43" l="1"/>
  <c r="O201" i="43"/>
  <c r="P162" i="43"/>
  <c r="M202" i="43"/>
  <c r="I162" i="43"/>
  <c r="J162" i="43" s="1"/>
  <c r="K162" i="43" s="1"/>
  <c r="M162" i="43"/>
  <c r="N162" i="43"/>
  <c r="O162" i="43"/>
  <c r="I202" i="43"/>
  <c r="J202" i="43" s="1"/>
  <c r="K202" i="43" s="1"/>
  <c r="I201" i="43"/>
  <c r="J201" i="43" s="1"/>
  <c r="K201" i="43" s="1"/>
  <c r="M201" i="43"/>
  <c r="P203" i="43"/>
  <c r="P202" i="43"/>
  <c r="M203" i="43"/>
  <c r="O202" i="43"/>
  <c r="N202" i="43"/>
  <c r="P201" i="43"/>
  <c r="I203" i="43"/>
  <c r="J203" i="43" s="1"/>
  <c r="K203" i="43" s="1"/>
  <c r="N201" i="43"/>
  <c r="O203" i="43"/>
  <c r="G64" i="43" l="1"/>
  <c r="G65" i="43"/>
  <c r="G66" i="43"/>
  <c r="G67" i="43"/>
  <c r="G68" i="43"/>
  <c r="G72" i="43"/>
  <c r="G73" i="43"/>
  <c r="G74" i="43"/>
  <c r="G78" i="43"/>
  <c r="G79" i="43"/>
  <c r="G80" i="43"/>
  <c r="G18" i="43"/>
  <c r="G31" i="43"/>
  <c r="E31" i="43" s="1"/>
  <c r="G95" i="43"/>
  <c r="G96" i="43"/>
  <c r="G97" i="43"/>
  <c r="G98" i="43"/>
  <c r="G99" i="43"/>
  <c r="G100" i="43"/>
  <c r="E79" i="43" l="1"/>
  <c r="E78" i="43"/>
  <c r="E74" i="43"/>
  <c r="E73" i="43"/>
  <c r="E65" i="43"/>
  <c r="E72" i="43"/>
  <c r="E68" i="43"/>
  <c r="E18" i="43"/>
  <c r="E67" i="43"/>
  <c r="E80" i="43"/>
  <c r="E66" i="43"/>
  <c r="E64" i="43"/>
  <c r="I31" i="43"/>
  <c r="J31" i="43" s="1"/>
  <c r="K31" i="43" s="1"/>
  <c r="P98" i="43"/>
  <c r="I72" i="43"/>
  <c r="J72" i="43" s="1"/>
  <c r="K72" i="43" s="1"/>
  <c r="I80" i="43"/>
  <c r="J80" i="43" s="1"/>
  <c r="K80" i="43" s="1"/>
  <c r="P96" i="43"/>
  <c r="I79" i="43"/>
  <c r="J79" i="43" s="1"/>
  <c r="K79" i="43" s="1"/>
  <c r="P97" i="43"/>
  <c r="P95" i="43"/>
  <c r="I78" i="43"/>
  <c r="J78" i="43" s="1"/>
  <c r="K78" i="43" s="1"/>
  <c r="I68" i="43"/>
  <c r="J68" i="43" s="1"/>
  <c r="K68" i="43" s="1"/>
  <c r="I67" i="43"/>
  <c r="J67" i="43" s="1"/>
  <c r="K67" i="43" s="1"/>
  <c r="I66" i="43"/>
  <c r="J66" i="43" s="1"/>
  <c r="K66" i="43" s="1"/>
  <c r="I74" i="43"/>
  <c r="J74" i="43" s="1"/>
  <c r="K74" i="43" s="1"/>
  <c r="I65" i="43"/>
  <c r="J65" i="43" s="1"/>
  <c r="K65" i="43" s="1"/>
  <c r="P100" i="43"/>
  <c r="P99" i="43"/>
  <c r="I18" i="43"/>
  <c r="J18" i="43" s="1"/>
  <c r="K18" i="43" s="1"/>
  <c r="I73" i="43"/>
  <c r="J73" i="43" s="1"/>
  <c r="K73" i="43" s="1"/>
  <c r="I64" i="43"/>
  <c r="J64" i="43" s="1"/>
  <c r="K64" i="43" s="1"/>
  <c r="N95" i="43"/>
  <c r="P80" i="43"/>
  <c r="P79" i="43"/>
  <c r="P78" i="43"/>
  <c r="P74" i="43"/>
  <c r="P73" i="43"/>
  <c r="P72" i="43"/>
  <c r="P68" i="43"/>
  <c r="P67" i="43"/>
  <c r="P66" i="43"/>
  <c r="P65" i="43"/>
  <c r="P64" i="43"/>
  <c r="O78" i="43"/>
  <c r="O74" i="43"/>
  <c r="O68" i="43"/>
  <c r="O66" i="43"/>
  <c r="N80" i="43"/>
  <c r="N79" i="43"/>
  <c r="N78" i="43"/>
  <c r="N74" i="43"/>
  <c r="N73" i="43"/>
  <c r="N72" i="43"/>
  <c r="N68" i="43"/>
  <c r="N67" i="43"/>
  <c r="N66" i="43"/>
  <c r="N65" i="43"/>
  <c r="N64" i="43"/>
  <c r="O80" i="43"/>
  <c r="O72" i="43"/>
  <c r="O65" i="43"/>
  <c r="M80" i="43"/>
  <c r="M79" i="43"/>
  <c r="M78" i="43"/>
  <c r="M74" i="43"/>
  <c r="M73" i="43"/>
  <c r="M72" i="43"/>
  <c r="M68" i="43"/>
  <c r="M67" i="43"/>
  <c r="M66" i="43"/>
  <c r="M65" i="43"/>
  <c r="M64" i="43"/>
  <c r="O79" i="43"/>
  <c r="O73" i="43"/>
  <c r="O67" i="43"/>
  <c r="O64" i="43"/>
  <c r="N96" i="43"/>
  <c r="P18" i="43"/>
  <c r="O18" i="43"/>
  <c r="N18" i="43"/>
  <c r="M18" i="43"/>
  <c r="P31" i="43"/>
  <c r="N31" i="43"/>
  <c r="M31" i="43"/>
  <c r="O31" i="43"/>
  <c r="O100" i="43"/>
  <c r="O99" i="43"/>
  <c r="O98" i="43"/>
  <c r="O97" i="43"/>
  <c r="O96" i="43"/>
  <c r="O95" i="43"/>
  <c r="M100" i="43"/>
  <c r="M99" i="43"/>
  <c r="M98" i="43"/>
  <c r="M97" i="43"/>
  <c r="M96" i="43"/>
  <c r="M95" i="43"/>
  <c r="N100" i="43"/>
  <c r="N99" i="43"/>
  <c r="N98" i="43"/>
  <c r="N97" i="43"/>
  <c r="I100" i="43"/>
  <c r="J100" i="43" s="1"/>
  <c r="K100" i="43" s="1"/>
  <c r="I99" i="43"/>
  <c r="J99" i="43" s="1"/>
  <c r="K99" i="43" s="1"/>
  <c r="I98" i="43"/>
  <c r="J98" i="43" s="1"/>
  <c r="K98" i="43" s="1"/>
  <c r="I97" i="43"/>
  <c r="J97" i="43" s="1"/>
  <c r="K97" i="43" s="1"/>
  <c r="I96" i="43"/>
  <c r="J96" i="43" s="1"/>
  <c r="K96" i="43" s="1"/>
  <c r="I95" i="43"/>
  <c r="J95" i="43" s="1"/>
  <c r="K95" i="43" s="1"/>
  <c r="G289" i="43" l="1"/>
  <c r="G290" i="43"/>
  <c r="G291" i="43"/>
  <c r="G292" i="43"/>
  <c r="G293" i="43"/>
  <c r="G294" i="43"/>
  <c r="G295" i="43"/>
  <c r="G296" i="43"/>
  <c r="G297" i="43"/>
  <c r="G298" i="43"/>
  <c r="G299" i="43"/>
  <c r="G300" i="43"/>
  <c r="G288" i="43"/>
  <c r="G181" i="43"/>
  <c r="I300" i="43" l="1"/>
  <c r="J300" i="43" s="1"/>
  <c r="K300" i="43" s="1"/>
  <c r="I289" i="43"/>
  <c r="J289" i="43" s="1"/>
  <c r="K289" i="43" s="1"/>
  <c r="I299" i="43"/>
  <c r="J299" i="43" s="1"/>
  <c r="K299" i="43" s="1"/>
  <c r="I296" i="43"/>
  <c r="J296" i="43" s="1"/>
  <c r="K296" i="43" s="1"/>
  <c r="I292" i="43"/>
  <c r="J292" i="43" s="1"/>
  <c r="K292" i="43" s="1"/>
  <c r="I297" i="43"/>
  <c r="J297" i="43" s="1"/>
  <c r="K297" i="43" s="1"/>
  <c r="I295" i="43"/>
  <c r="J295" i="43" s="1"/>
  <c r="K295" i="43" s="1"/>
  <c r="I298" i="43"/>
  <c r="J298" i="43" s="1"/>
  <c r="K298" i="43" s="1"/>
  <c r="I293" i="43"/>
  <c r="J293" i="43" s="1"/>
  <c r="K293" i="43" s="1"/>
  <c r="I291" i="43"/>
  <c r="J291" i="43" s="1"/>
  <c r="K291" i="43" s="1"/>
  <c r="I294" i="43"/>
  <c r="J294" i="43" s="1"/>
  <c r="K294" i="43" s="1"/>
  <c r="I290" i="43"/>
  <c r="J290" i="43" s="1"/>
  <c r="K290" i="43" s="1"/>
  <c r="I288" i="43"/>
  <c r="J288" i="43" s="1"/>
  <c r="K288" i="43" s="1"/>
  <c r="P300" i="43"/>
  <c r="P299" i="43"/>
  <c r="P298" i="43"/>
  <c r="P297" i="43"/>
  <c r="P296" i="43"/>
  <c r="P295" i="43"/>
  <c r="P294" i="43"/>
  <c r="P293" i="43"/>
  <c r="P292" i="43"/>
  <c r="P291" i="43"/>
  <c r="P290" i="43"/>
  <c r="P289" i="43"/>
  <c r="P288" i="43"/>
  <c r="O300" i="43"/>
  <c r="O299" i="43"/>
  <c r="O298" i="43"/>
  <c r="O297" i="43"/>
  <c r="O296" i="43"/>
  <c r="O295" i="43"/>
  <c r="O294" i="43"/>
  <c r="O293" i="43"/>
  <c r="O292" i="43"/>
  <c r="O291" i="43"/>
  <c r="O290" i="43"/>
  <c r="O289" i="43"/>
  <c r="O288" i="43"/>
  <c r="N299" i="43"/>
  <c r="N296" i="43"/>
  <c r="N291" i="43"/>
  <c r="M288" i="43"/>
  <c r="N300" i="43"/>
  <c r="N297" i="43"/>
  <c r="N294" i="43"/>
  <c r="N292" i="43"/>
  <c r="N289" i="43"/>
  <c r="N288" i="43"/>
  <c r="M299" i="43"/>
  <c r="M296" i="43"/>
  <c r="M294" i="43"/>
  <c r="M292" i="43"/>
  <c r="M290" i="43"/>
  <c r="N298" i="43"/>
  <c r="N295" i="43"/>
  <c r="N293" i="43"/>
  <c r="N290" i="43"/>
  <c r="M300" i="43"/>
  <c r="M298" i="43"/>
  <c r="M297" i="43"/>
  <c r="M295" i="43"/>
  <c r="M293" i="43"/>
  <c r="M291" i="43"/>
  <c r="M289" i="43"/>
  <c r="G227" i="43"/>
  <c r="G262" i="43"/>
  <c r="G263" i="43"/>
  <c r="G264" i="43"/>
  <c r="G173" i="43"/>
  <c r="G267" i="43"/>
  <c r="N267" i="43" l="1"/>
  <c r="I173" i="43"/>
  <c r="J173" i="43" s="1"/>
  <c r="K173" i="43" s="1"/>
  <c r="I227" i="43"/>
  <c r="J227" i="43" s="1"/>
  <c r="K227" i="43" s="1"/>
  <c r="I264" i="43"/>
  <c r="J264" i="43" s="1"/>
  <c r="K264" i="43" s="1"/>
  <c r="I263" i="43"/>
  <c r="J263" i="43" s="1"/>
  <c r="K263" i="43" s="1"/>
  <c r="I262" i="43"/>
  <c r="J262" i="43" s="1"/>
  <c r="K262" i="43" s="1"/>
  <c r="P227" i="43"/>
  <c r="O227" i="43"/>
  <c r="M227" i="43"/>
  <c r="N227" i="43"/>
  <c r="P263" i="43"/>
  <c r="O264" i="43"/>
  <c r="O263" i="43"/>
  <c r="O262" i="43"/>
  <c r="P264" i="43"/>
  <c r="P262" i="43"/>
  <c r="N264" i="43"/>
  <c r="N263" i="43"/>
  <c r="N262" i="43"/>
  <c r="M262" i="43"/>
  <c r="M264" i="43"/>
  <c r="M263" i="43"/>
  <c r="O173" i="43"/>
  <c r="P173" i="43"/>
  <c r="N173" i="43"/>
  <c r="M173" i="43"/>
  <c r="I267" i="43"/>
  <c r="J267" i="43" s="1"/>
  <c r="K267" i="43" s="1"/>
  <c r="O267" i="43"/>
  <c r="P267" i="43"/>
  <c r="M267" i="43"/>
  <c r="G268" i="43"/>
  <c r="M268" i="43" l="1"/>
  <c r="P268" i="43"/>
  <c r="O268" i="43"/>
  <c r="I268" i="43"/>
  <c r="N268" i="43"/>
  <c r="J268" i="43" l="1"/>
  <c r="K268" i="43" s="1"/>
  <c r="G128" i="43" l="1"/>
  <c r="G152" i="43"/>
  <c r="G167" i="43"/>
  <c r="G186" i="43"/>
  <c r="G117" i="43"/>
  <c r="G307" i="43"/>
  <c r="G321" i="43"/>
  <c r="G350" i="43"/>
  <c r="G352" i="43"/>
  <c r="G346" i="43"/>
  <c r="G342" i="43"/>
  <c r="G315" i="43"/>
  <c r="G269" i="43"/>
  <c r="G188" i="43"/>
  <c r="G169" i="43"/>
  <c r="G154" i="43"/>
  <c r="G102" i="43"/>
  <c r="G131" i="43"/>
  <c r="G103" i="43"/>
  <c r="G104" i="43"/>
  <c r="G129" i="43"/>
  <c r="G132" i="43"/>
  <c r="G134" i="43"/>
  <c r="G140" i="43"/>
  <c r="G141" i="43"/>
  <c r="G149" i="43"/>
  <c r="G150" i="43"/>
  <c r="G156" i="43"/>
  <c r="G157" i="43"/>
  <c r="G158" i="43"/>
  <c r="G172" i="43"/>
  <c r="G182" i="43"/>
  <c r="G184" i="43"/>
  <c r="G185" i="43"/>
  <c r="G187" i="43"/>
  <c r="G189" i="43"/>
  <c r="G190" i="43"/>
  <c r="G191" i="43"/>
  <c r="G192" i="43"/>
  <c r="G195" i="43"/>
  <c r="G196" i="43"/>
  <c r="G197" i="43"/>
  <c r="G198" i="43"/>
  <c r="G199" i="43"/>
  <c r="G200" i="43"/>
  <c r="G222" i="43"/>
  <c r="G223" i="43"/>
  <c r="G245" i="43"/>
  <c r="G259" i="43"/>
  <c r="G260" i="43"/>
  <c r="G305" i="43"/>
  <c r="G306" i="43"/>
  <c r="G310" i="43"/>
  <c r="G312" i="43"/>
  <c r="G313" i="43"/>
  <c r="G314" i="43"/>
  <c r="G316" i="43"/>
  <c r="G317" i="43"/>
  <c r="G318" i="43"/>
  <c r="G319" i="43"/>
  <c r="G320" i="43"/>
  <c r="G322" i="43"/>
  <c r="G343" i="43"/>
  <c r="G345" i="43"/>
  <c r="G347" i="43"/>
  <c r="G348" i="43"/>
  <c r="G351" i="43"/>
  <c r="G353" i="43"/>
  <c r="G354" i="43"/>
  <c r="G355" i="43"/>
  <c r="G356" i="43"/>
  <c r="G357" i="43"/>
  <c r="G525" i="43"/>
  <c r="G526" i="43"/>
  <c r="G213" i="43"/>
  <c r="G214" i="43"/>
  <c r="M172" i="43" l="1"/>
  <c r="O172" i="43" l="1"/>
  <c r="I172" i="43"/>
  <c r="N172" i="43"/>
  <c r="P172" i="43"/>
  <c r="J172" i="43" l="1"/>
  <c r="K172" i="43" s="1"/>
  <c r="I222" i="43" l="1"/>
  <c r="N222" i="43"/>
  <c r="M222" i="43"/>
  <c r="P222" i="43"/>
  <c r="O222" i="43"/>
  <c r="J222" i="43" l="1"/>
  <c r="K222" i="43" s="1"/>
  <c r="I526" i="43"/>
  <c r="I525" i="43"/>
  <c r="P526" i="43"/>
  <c r="P525" i="43"/>
  <c r="O526" i="43"/>
  <c r="O525" i="43"/>
  <c r="N526" i="43"/>
  <c r="M526" i="43"/>
  <c r="M525" i="43"/>
  <c r="N525" i="43"/>
  <c r="J525" i="43" l="1"/>
  <c r="K525" i="43" s="1"/>
  <c r="J526" i="43"/>
  <c r="K526" i="43" s="1"/>
  <c r="I213" i="43" l="1"/>
  <c r="I348" i="43"/>
  <c r="P214" i="43"/>
  <c r="O214" i="43"/>
  <c r="N214" i="43"/>
  <c r="M214" i="43"/>
  <c r="I214" i="43"/>
  <c r="N213" i="43"/>
  <c r="P213" i="43"/>
  <c r="O213" i="43"/>
  <c r="M213" i="43"/>
  <c r="J213" i="43" l="1"/>
  <c r="K213" i="43" s="1"/>
  <c r="J214" i="43"/>
  <c r="K214" i="43" s="1"/>
  <c r="J348" i="43"/>
  <c r="K348" i="43" l="1"/>
  <c r="O348" i="43"/>
  <c r="M348" i="43"/>
  <c r="P348" i="43"/>
  <c r="N348" i="43"/>
  <c r="P346" i="43" l="1"/>
  <c r="O346" i="43"/>
  <c r="N346" i="43"/>
  <c r="M346" i="43"/>
  <c r="I346" i="43"/>
  <c r="J346" i="43" l="1"/>
  <c r="K346" i="43" s="1"/>
  <c r="I104" i="43"/>
  <c r="I129" i="43"/>
  <c r="I188" i="43"/>
  <c r="I197" i="43"/>
  <c r="I154" i="43"/>
  <c r="I169" i="43"/>
  <c r="I198" i="43"/>
  <c r="I245" i="43"/>
  <c r="I186" i="43"/>
  <c r="I152" i="43"/>
  <c r="I167" i="43"/>
  <c r="I196" i="43"/>
  <c r="I117" i="43"/>
  <c r="I131" i="43"/>
  <c r="I181" i="43"/>
  <c r="I190" i="43"/>
  <c r="I199" i="43"/>
  <c r="I102" i="43"/>
  <c r="I195" i="43"/>
  <c r="I223" i="43"/>
  <c r="I103" i="43"/>
  <c r="I128" i="43"/>
  <c r="I187" i="43"/>
  <c r="I132" i="43"/>
  <c r="I156" i="43"/>
  <c r="I182" i="43"/>
  <c r="I191" i="43"/>
  <c r="I200" i="43"/>
  <c r="I140" i="43"/>
  <c r="I149" i="43"/>
  <c r="I157" i="43"/>
  <c r="I184" i="43"/>
  <c r="I192" i="43"/>
  <c r="I189" i="43"/>
  <c r="I134" i="43"/>
  <c r="I141" i="43"/>
  <c r="I150" i="43"/>
  <c r="I158" i="43"/>
  <c r="I185" i="43"/>
  <c r="P157" i="43"/>
  <c r="N192" i="43"/>
  <c r="O320" i="43"/>
  <c r="N184" i="43"/>
  <c r="P141" i="43"/>
  <c r="P150" i="43"/>
  <c r="P158" i="43"/>
  <c r="P185" i="43"/>
  <c r="P307" i="43"/>
  <c r="O313" i="43"/>
  <c r="O186" i="43"/>
  <c r="N223" i="43"/>
  <c r="O314" i="43"/>
  <c r="I322" i="43"/>
  <c r="P342" i="43"/>
  <c r="P104" i="43"/>
  <c r="N167" i="43"/>
  <c r="O117" i="43"/>
  <c r="P259" i="43"/>
  <c r="N315" i="43"/>
  <c r="O356" i="43"/>
  <c r="N131" i="43"/>
  <c r="M191" i="43"/>
  <c r="N188" i="43"/>
  <c r="O197" i="43"/>
  <c r="N316" i="43"/>
  <c r="N132" i="43"/>
  <c r="P154" i="43"/>
  <c r="I317" i="43"/>
  <c r="P181" i="43"/>
  <c r="P190" i="43"/>
  <c r="O199" i="43"/>
  <c r="N305" i="43"/>
  <c r="O310" i="43"/>
  <c r="O318" i="43"/>
  <c r="N345" i="43"/>
  <c r="P351" i="43"/>
  <c r="P200" i="43"/>
  <c r="N319" i="43"/>
  <c r="P189" i="43"/>
  <c r="O189" i="43"/>
  <c r="N189" i="43"/>
  <c r="M189" i="43"/>
  <c r="M192" i="43"/>
  <c r="M134" i="43"/>
  <c r="N158" i="43"/>
  <c r="O223" i="43"/>
  <c r="I319" i="43"/>
  <c r="O345" i="43"/>
  <c r="N134" i="43"/>
  <c r="M315" i="43"/>
  <c r="I315" i="43"/>
  <c r="P319" i="43"/>
  <c r="N313" i="43"/>
  <c r="P315" i="43"/>
  <c r="N150" i="43"/>
  <c r="M200" i="43"/>
  <c r="M167" i="43"/>
  <c r="N200" i="43"/>
  <c r="I314" i="43"/>
  <c r="P316" i="43"/>
  <c r="N104" i="43"/>
  <c r="I307" i="43"/>
  <c r="O319" i="43"/>
  <c r="P313" i="43"/>
  <c r="M199" i="43"/>
  <c r="I318" i="43"/>
  <c r="M157" i="43"/>
  <c r="M185" i="43"/>
  <c r="N307" i="43"/>
  <c r="M141" i="43"/>
  <c r="N154" i="43"/>
  <c r="N157" i="43"/>
  <c r="N199" i="43"/>
  <c r="N318" i="43"/>
  <c r="M117" i="43"/>
  <c r="N141" i="43"/>
  <c r="P197" i="43"/>
  <c r="N117" i="43"/>
  <c r="M104" i="43"/>
  <c r="O140" i="43"/>
  <c r="M150" i="43"/>
  <c r="O190" i="43"/>
  <c r="I313" i="43"/>
  <c r="O342" i="43"/>
  <c r="P169" i="43"/>
  <c r="N169" i="43"/>
  <c r="M169" i="43"/>
  <c r="P184" i="43"/>
  <c r="M184" i="43"/>
  <c r="O149" i="43"/>
  <c r="P187" i="43"/>
  <c r="N187" i="43"/>
  <c r="M187" i="43"/>
  <c r="O187" i="43"/>
  <c r="P195" i="43"/>
  <c r="M195" i="43"/>
  <c r="N195" i="43"/>
  <c r="P245" i="43"/>
  <c r="M245" i="43"/>
  <c r="M152" i="43"/>
  <c r="O129" i="43"/>
  <c r="O321" i="43"/>
  <c r="N321" i="43"/>
  <c r="P321" i="43"/>
  <c r="M321" i="43"/>
  <c r="I321" i="43"/>
  <c r="P357" i="43"/>
  <c r="M357" i="43"/>
  <c r="I357" i="43"/>
  <c r="N357" i="43"/>
  <c r="M182" i="43"/>
  <c r="N182" i="43"/>
  <c r="O259" i="43"/>
  <c r="N259" i="43"/>
  <c r="I259" i="43"/>
  <c r="M259" i="43"/>
  <c r="I352" i="43"/>
  <c r="O352" i="43"/>
  <c r="N352" i="43"/>
  <c r="P196" i="43"/>
  <c r="N196" i="43"/>
  <c r="M196" i="43"/>
  <c r="O103" i="43"/>
  <c r="P134" i="43"/>
  <c r="M156" i="43"/>
  <c r="P188" i="43"/>
  <c r="O188" i="43"/>
  <c r="M188" i="43"/>
  <c r="P191" i="43"/>
  <c r="O191" i="43"/>
  <c r="N191" i="43"/>
  <c r="P223" i="43"/>
  <c r="M223" i="43"/>
  <c r="P186" i="43"/>
  <c r="M154" i="43"/>
  <c r="M158" i="43"/>
  <c r="N190" i="43"/>
  <c r="P192" i="43"/>
  <c r="O305" i="43"/>
  <c r="P320" i="43"/>
  <c r="O317" i="43"/>
  <c r="N317" i="43"/>
  <c r="P345" i="43"/>
  <c r="N185" i="43"/>
  <c r="O316" i="43"/>
  <c r="I316" i="43"/>
  <c r="I356" i="43"/>
  <c r="N356" i="43"/>
  <c r="O200" i="43"/>
  <c r="M269" i="43"/>
  <c r="I269" i="43"/>
  <c r="O307" i="43"/>
  <c r="M307" i="43"/>
  <c r="N310" i="43"/>
  <c r="N314" i="43"/>
  <c r="I320" i="43"/>
  <c r="M317" i="43"/>
  <c r="M320" i="43"/>
  <c r="M351" i="43"/>
  <c r="O351" i="43"/>
  <c r="M190" i="43"/>
  <c r="N269" i="43"/>
  <c r="M316" i="43"/>
  <c r="P317" i="43"/>
  <c r="N320" i="43"/>
  <c r="O322" i="43"/>
  <c r="M356" i="43"/>
  <c r="M313" i="43"/>
  <c r="M319" i="43"/>
  <c r="O315" i="43"/>
  <c r="N102" i="43"/>
  <c r="M102" i="43"/>
  <c r="O102" i="43"/>
  <c r="P102" i="43"/>
  <c r="N103" i="43"/>
  <c r="P131" i="43"/>
  <c r="O132" i="43"/>
  <c r="N140" i="43"/>
  <c r="N149" i="43"/>
  <c r="M260" i="43"/>
  <c r="I260" i="43"/>
  <c r="O260" i="43"/>
  <c r="N260" i="43"/>
  <c r="P260" i="43"/>
  <c r="P103" i="43"/>
  <c r="P140" i="43"/>
  <c r="P149" i="43"/>
  <c r="N152" i="43"/>
  <c r="N156" i="43"/>
  <c r="M129" i="43"/>
  <c r="O152" i="43"/>
  <c r="O156" i="43"/>
  <c r="O157" i="43"/>
  <c r="O167" i="43"/>
  <c r="O181" i="43"/>
  <c r="O182" i="43"/>
  <c r="O184" i="43"/>
  <c r="I312" i="43"/>
  <c r="P312" i="43"/>
  <c r="O312" i="43"/>
  <c r="N312" i="43"/>
  <c r="M312" i="43"/>
  <c r="P353" i="43"/>
  <c r="N353" i="43"/>
  <c r="M353" i="43"/>
  <c r="I353" i="43"/>
  <c r="O353" i="43"/>
  <c r="M128" i="43"/>
  <c r="M198" i="43"/>
  <c r="O104" i="43"/>
  <c r="N128" i="43"/>
  <c r="O134" i="43"/>
  <c r="O141" i="43"/>
  <c r="O150" i="43"/>
  <c r="O128" i="43"/>
  <c r="N129" i="43"/>
  <c r="P152" i="43"/>
  <c r="P156" i="43"/>
  <c r="P167" i="43"/>
  <c r="P182" i="43"/>
  <c r="N181" i="43"/>
  <c r="M181" i="43"/>
  <c r="N186" i="43"/>
  <c r="M186" i="43"/>
  <c r="N198" i="43"/>
  <c r="P129" i="43"/>
  <c r="M131" i="43"/>
  <c r="M132" i="43"/>
  <c r="O198" i="43"/>
  <c r="P132" i="43"/>
  <c r="P128" i="43"/>
  <c r="M103" i="43"/>
  <c r="O131" i="43"/>
  <c r="M140" i="43"/>
  <c r="M149" i="43"/>
  <c r="P198" i="43"/>
  <c r="N306" i="43"/>
  <c r="M306" i="43"/>
  <c r="P306" i="43"/>
  <c r="O306" i="43"/>
  <c r="I306" i="43"/>
  <c r="N343" i="43"/>
  <c r="M343" i="43"/>
  <c r="P343" i="43"/>
  <c r="O343" i="43"/>
  <c r="I343" i="43"/>
  <c r="N350" i="43"/>
  <c r="O350" i="43"/>
  <c r="I350" i="43"/>
  <c r="P350" i="43"/>
  <c r="M350" i="43"/>
  <c r="M355" i="43"/>
  <c r="P355" i="43"/>
  <c r="O355" i="43"/>
  <c r="I355" i="43"/>
  <c r="N355" i="43"/>
  <c r="O195" i="43"/>
  <c r="P199" i="43"/>
  <c r="I347" i="43"/>
  <c r="M347" i="43"/>
  <c r="O154" i="43"/>
  <c r="O169" i="43"/>
  <c r="O185" i="43"/>
  <c r="O192" i="43"/>
  <c r="O196" i="43"/>
  <c r="M197" i="43"/>
  <c r="O245" i="43"/>
  <c r="N342" i="43"/>
  <c r="M342" i="43"/>
  <c r="I342" i="43"/>
  <c r="N347" i="43"/>
  <c r="N354" i="43"/>
  <c r="M354" i="43"/>
  <c r="I354" i="43"/>
  <c r="P354" i="43"/>
  <c r="O354" i="43"/>
  <c r="O158" i="43"/>
  <c r="N197" i="43"/>
  <c r="P117" i="43"/>
  <c r="P310" i="43"/>
  <c r="M310" i="43"/>
  <c r="I310" i="43"/>
  <c r="O347" i="43"/>
  <c r="N351" i="43"/>
  <c r="I351" i="43"/>
  <c r="N245" i="43"/>
  <c r="P305" i="43"/>
  <c r="M305" i="43"/>
  <c r="I305" i="43"/>
  <c r="P347" i="43"/>
  <c r="P314" i="43"/>
  <c r="M314" i="43"/>
  <c r="N322" i="43"/>
  <c r="M345" i="43"/>
  <c r="O269" i="43"/>
  <c r="P318" i="43"/>
  <c r="M318" i="43"/>
  <c r="P356" i="43"/>
  <c r="P269" i="43"/>
  <c r="P322" i="43"/>
  <c r="M322" i="43"/>
  <c r="I345" i="43"/>
  <c r="M352" i="43"/>
  <c r="O357" i="43"/>
  <c r="P352" i="43"/>
  <c r="J352" i="43" l="1"/>
  <c r="K352" i="43" s="1"/>
  <c r="J357" i="43"/>
  <c r="K357" i="43" s="1"/>
  <c r="J319" i="43"/>
  <c r="K319" i="43" s="1"/>
  <c r="J189" i="43"/>
  <c r="K189" i="43" s="1"/>
  <c r="J132" i="43"/>
  <c r="K132" i="43" s="1"/>
  <c r="J103" i="43"/>
  <c r="K103" i="43" s="1"/>
  <c r="J181" i="43"/>
  <c r="K181" i="43" s="1"/>
  <c r="J347" i="43"/>
  <c r="K347" i="43" s="1"/>
  <c r="J320" i="43"/>
  <c r="K320" i="43" s="1"/>
  <c r="J317" i="43"/>
  <c r="K317" i="43" s="1"/>
  <c r="J157" i="43"/>
  <c r="K157" i="43" s="1"/>
  <c r="J200" i="43"/>
  <c r="K200" i="43" s="1"/>
  <c r="J154" i="43"/>
  <c r="K154" i="43" s="1"/>
  <c r="J129" i="43"/>
  <c r="K129" i="43" s="1"/>
  <c r="J342" i="43"/>
  <c r="K342" i="43" s="1"/>
  <c r="J306" i="43"/>
  <c r="K306" i="43" s="1"/>
  <c r="J353" i="43"/>
  <c r="K353" i="43" s="1"/>
  <c r="J312" i="43"/>
  <c r="K312" i="43" s="1"/>
  <c r="J356" i="43"/>
  <c r="K356" i="43" s="1"/>
  <c r="J259" i="43"/>
  <c r="K259" i="43" s="1"/>
  <c r="J315" i="43"/>
  <c r="K315" i="43" s="1"/>
  <c r="J322" i="43"/>
  <c r="K322" i="43" s="1"/>
  <c r="J185" i="43"/>
  <c r="K185" i="43" s="1"/>
  <c r="J149" i="43"/>
  <c r="K149" i="43" s="1"/>
  <c r="J191" i="43"/>
  <c r="K191" i="43" s="1"/>
  <c r="J223" i="43"/>
  <c r="K223" i="43" s="1"/>
  <c r="J117" i="43"/>
  <c r="K117" i="43" s="1"/>
  <c r="J245" i="43"/>
  <c r="K245" i="43" s="1"/>
  <c r="J197" i="43"/>
  <c r="K197" i="43" s="1"/>
  <c r="J104" i="43"/>
  <c r="K104" i="43" s="1"/>
  <c r="J345" i="43"/>
  <c r="K345" i="43" s="1"/>
  <c r="J269" i="43"/>
  <c r="K269" i="43" s="1"/>
  <c r="J321" i="43"/>
  <c r="K321" i="43" s="1"/>
  <c r="J307" i="43"/>
  <c r="K307" i="43" s="1"/>
  <c r="J314" i="43"/>
  <c r="K314" i="43" s="1"/>
  <c r="J140" i="43"/>
  <c r="K140" i="43" s="1"/>
  <c r="J182" i="43"/>
  <c r="K182" i="43" s="1"/>
  <c r="J195" i="43"/>
  <c r="K195" i="43" s="1"/>
  <c r="J196" i="43"/>
  <c r="K196" i="43" s="1"/>
  <c r="J186" i="43"/>
  <c r="K186" i="43" s="1"/>
  <c r="J188" i="43"/>
  <c r="K188" i="43" s="1"/>
  <c r="J350" i="43"/>
  <c r="K350" i="43" s="1"/>
  <c r="J354" i="43"/>
  <c r="K354" i="43" s="1"/>
  <c r="J355" i="43"/>
  <c r="K355" i="43" s="1"/>
  <c r="J260" i="43"/>
  <c r="K260" i="43" s="1"/>
  <c r="J318" i="43"/>
  <c r="K318" i="43" s="1"/>
  <c r="J158" i="43"/>
  <c r="K158" i="43" s="1"/>
  <c r="J187" i="43"/>
  <c r="K187" i="43" s="1"/>
  <c r="J167" i="43"/>
  <c r="K167" i="43" s="1"/>
  <c r="J310" i="43"/>
  <c r="K310" i="43" s="1"/>
  <c r="J305" i="43"/>
  <c r="K305" i="43" s="1"/>
  <c r="J351" i="43"/>
  <c r="K351" i="43" s="1"/>
  <c r="J343" i="43"/>
  <c r="K343" i="43" s="1"/>
  <c r="J316" i="43"/>
  <c r="K316" i="43" s="1"/>
  <c r="J313" i="43"/>
  <c r="K313" i="43" s="1"/>
  <c r="J150" i="43"/>
  <c r="K150" i="43" s="1"/>
  <c r="J156" i="43"/>
  <c r="K156" i="43" s="1"/>
  <c r="J131" i="43"/>
  <c r="K131" i="43" s="1"/>
  <c r="J152" i="43"/>
  <c r="K152" i="43" s="1"/>
  <c r="J198" i="43"/>
  <c r="K198" i="43" s="1"/>
  <c r="J141" i="43"/>
  <c r="K141" i="43" s="1"/>
  <c r="J192" i="43"/>
  <c r="K192" i="43" s="1"/>
  <c r="J199" i="43"/>
  <c r="K199" i="43" s="1"/>
  <c r="J134" i="43"/>
  <c r="K134" i="43" s="1"/>
  <c r="J184" i="43"/>
  <c r="K184" i="43" s="1"/>
  <c r="J128" i="43"/>
  <c r="K128" i="43" s="1"/>
  <c r="J102" i="43"/>
  <c r="K102" i="43" s="1"/>
  <c r="J190" i="43"/>
  <c r="K190" i="43" s="1"/>
  <c r="J169" i="43"/>
  <c r="K169" i="43" s="1"/>
  <c r="J547" i="43" l="1"/>
  <c r="K547" i="43"/>
</calcChain>
</file>

<file path=xl/sharedStrings.xml><?xml version="1.0" encoding="utf-8"?>
<sst xmlns="http://schemas.openxmlformats.org/spreadsheetml/2006/main" count="4765" uniqueCount="1350">
  <si>
    <t>adet</t>
  </si>
  <si>
    <t>ONG-TT-01-A-0.7-S-MF</t>
  </si>
  <si>
    <t>ONG-TT-02-A-1.1-S-MF</t>
  </si>
  <si>
    <t>ONG-TT-03-A-1.5-S-MF</t>
  </si>
  <si>
    <t>ONG-TT-04-A-2.0-S-MF</t>
  </si>
  <si>
    <t>ONG-TT-08-H-3.0-S-MF</t>
  </si>
  <si>
    <t>ONG-TT-09-H-3.3-S-MF</t>
  </si>
  <si>
    <t>ONG-TT-10-H-3.6-S-MF</t>
  </si>
  <si>
    <t>ONG-TT-11-H-4.2-S-MF</t>
  </si>
  <si>
    <t>ONG-TT-13-H-5.0-S-MF</t>
  </si>
  <si>
    <t>ONG-TT-14-A-4.0-T-TF</t>
  </si>
  <si>
    <t>ONG-TT-15-A-5.0-T-TF</t>
  </si>
  <si>
    <t>ONG-TT-16-A-6.0-T-TF</t>
  </si>
  <si>
    <t>ONG-TT-18-A-8.0-T-TF</t>
  </si>
  <si>
    <t>ONG-TT-20-A-10.0-T-TF</t>
  </si>
  <si>
    <t>ONG-TT-21-P-8.0-T-TF</t>
  </si>
  <si>
    <t>ONG-TT-22-P-10.0-T-TF</t>
  </si>
  <si>
    <t>ONG-TT-23-P-12.0-T-TF</t>
  </si>
  <si>
    <t>ONG-TT-24-P-15.0-T-TF</t>
  </si>
  <si>
    <t>ONG-TT-25-HY-3.0-S-MF-H</t>
  </si>
  <si>
    <t>ONG-TT-25-HY-3.7-S-MF-H</t>
  </si>
  <si>
    <t>ONG-TT-27-HY-5.0-S-MF-H</t>
  </si>
  <si>
    <t>ONG-TT-28-HY-5.0-T-TF-H</t>
  </si>
  <si>
    <t>ONG-TT-29-HY-6.0-T-TF-H</t>
  </si>
  <si>
    <t>ONG-TT-30-HY-8.0-T-TF-H</t>
  </si>
  <si>
    <t>ONG-TT-31-HY-10.0-T-TF-H</t>
  </si>
  <si>
    <t>ONG-TT-32-WIFI-MBL-NG</t>
  </si>
  <si>
    <t>ONG-TT-33-WIFI-RMT-NG</t>
  </si>
  <si>
    <t>ONG-TT-34-LAN-MOBILE-NG</t>
  </si>
  <si>
    <t>ONG-TT-35-MTR-SMRT-MF</t>
  </si>
  <si>
    <t>ONG-TT-35-MTR-SMRT-TF</t>
  </si>
  <si>
    <t>ONG-TT-37-BOX-EPS-MF</t>
  </si>
  <si>
    <t>ONG-TT-38-BOX-EPS-TF</t>
  </si>
  <si>
    <t>BTRY-TT-01-HP-3.0</t>
  </si>
  <si>
    <t>BTRY-TT-02-NG-BMS</t>
  </si>
  <si>
    <t>BTRY-TT-03-HP-5.8-GP</t>
  </si>
  <si>
    <t>BTRY-TT-HP-04-5.8-BP</t>
  </si>
  <si>
    <t>SSC-05-PWM60-12-24-2USB</t>
  </si>
  <si>
    <t>SSC-19-MPPT60-12-24-48</t>
  </si>
  <si>
    <t>SOLAR KABLOLAR</t>
  </si>
  <si>
    <t>metre</t>
  </si>
  <si>
    <t>KONNEKTÖR SETLERİ</t>
  </si>
  <si>
    <t>set</t>
  </si>
  <si>
    <t>KNN-MC4-DİSİ-ERKEK-SET</t>
  </si>
  <si>
    <t>Multi Contact MC4 Dişi-Erkek KonnektöR Seti</t>
  </si>
  <si>
    <t>KNN-SMC4-SET</t>
  </si>
  <si>
    <t>SMC4-MC4 Disi-Erkek Baglantı Konnektörü Seti</t>
  </si>
  <si>
    <t>KNN-SMC4-Y-BRANCH-SET</t>
  </si>
  <si>
    <t>SMC4-Y- BRANCH Disi-Erkek Y Konnektörü Seti</t>
  </si>
  <si>
    <t>SET-KBL-01-30CM-AKU-S</t>
  </si>
  <si>
    <t>SET-KBL-02-30CM-AKU-P</t>
  </si>
  <si>
    <t>SET-KBL-03-A25-AKU-INV</t>
  </si>
  <si>
    <t>SET-KBL-04-10M-PNL-INV</t>
  </si>
  <si>
    <t>SET-KBL-05-A25-AKU-SJK</t>
  </si>
  <si>
    <t>SET-KBL-06-SMC-PNL-P</t>
  </si>
  <si>
    <t>SET-KBL-07-5M-PNL-INV</t>
  </si>
  <si>
    <t>SET-KBL-08-10M-PNL-INV</t>
  </si>
  <si>
    <t>KIREMIT ÇATI/ ALÜMINYUM KONSTRÜKSIYON</t>
  </si>
  <si>
    <t>AY-KC-05-TTC-MID-ASERS</t>
  </si>
  <si>
    <t>CARPORT / OTOPARK</t>
  </si>
  <si>
    <t>HUAWEI SMART LOGGER WİTH MBUS</t>
  </si>
  <si>
    <t>HUAWEI SMART LOGGER WITHOUT MBUS</t>
  </si>
  <si>
    <t>HUAWEI SMART DONGLE 4G</t>
  </si>
  <si>
    <t>AY-TTC-END-40MM-A</t>
  </si>
  <si>
    <t>DÜZ ÇATI AÇILI ALTYAPI</t>
  </si>
  <si>
    <t>ONG-TT-01-A-0.6-S-MF</t>
  </si>
  <si>
    <t>ONG-TT-04-A-2.5-S-MF</t>
  </si>
  <si>
    <t>ONG-TT-04-A-3.0-S-MF</t>
  </si>
  <si>
    <t>ONG-TT-04-A-3.3-S-MF</t>
  </si>
  <si>
    <t>SPI-TT-13-37.0-TF</t>
  </si>
  <si>
    <t>SPI-TT-02-2.2-MF</t>
  </si>
  <si>
    <t>SPI-TT-04-2.2-TF</t>
  </si>
  <si>
    <t>SPI-TT-05-4.0-TF</t>
  </si>
  <si>
    <t>SPI-TT-06-5.5-TF</t>
  </si>
  <si>
    <t>SPI-TT-10-18.5-TF</t>
  </si>
  <si>
    <t>SPI-TT-12-30.0-TF</t>
  </si>
  <si>
    <t>SPI-TT-14-45.0-TF</t>
  </si>
  <si>
    <t>SPI-TT-15-55.0-TF</t>
  </si>
  <si>
    <t>SPI-TT-16-75.0-TF</t>
  </si>
  <si>
    <t>SPI-TT-17-90.0-TF</t>
  </si>
  <si>
    <t>SPI-TT-18-110.0-TF</t>
  </si>
  <si>
    <t>SPI-TT-19-132.0-TF</t>
  </si>
  <si>
    <t>LGGR-1000A-PLC-MBUS</t>
  </si>
  <si>
    <t>LGGR-200010CEU-HW</t>
  </si>
  <si>
    <t>LGGR-3000A01EU-HW</t>
  </si>
  <si>
    <t>SIRANO</t>
  </si>
  <si>
    <t>ONG-TT-13-H-5.5-S-MF</t>
  </si>
  <si>
    <t>ONG-TT-13-H-6.0-S-MF</t>
  </si>
  <si>
    <t>OFG-TT-08-11K-MPPT-48MF</t>
  </si>
  <si>
    <t>BTRY-TT-3KW-ACC</t>
  </si>
  <si>
    <t>OFG-TT-01-NEW1K-12MF</t>
  </si>
  <si>
    <t>OFG-TT-02-NMPPT1K-12MF</t>
  </si>
  <si>
    <t>OFG-TT-03-NEW3K-24MF</t>
  </si>
  <si>
    <t>OFG-TT-04-NMPPT3K-24MF</t>
  </si>
  <si>
    <t>OFG-TT-05-NEW5K-48MF</t>
  </si>
  <si>
    <t>OFG-TT-08-MPLUS7K-48MF-P</t>
  </si>
  <si>
    <t>TT150-48MB</t>
  </si>
  <si>
    <t>Akü Seri Set 1x30cm Nyaf 10mm A25P</t>
  </si>
  <si>
    <t>Akü Paralel Set 2x40cm Nyaf 10mm A25P</t>
  </si>
  <si>
    <t>Akü&amp;İnverter Set 2x1,5m Nyyaf 10mm Yüksük+A25P</t>
  </si>
  <si>
    <t>Akü&amp;İnverter Set 2x1,5m Nyyaf 10mm iki ucu A25P</t>
  </si>
  <si>
    <t>Akü&amp;Şarj Kontrol Set 2x1,5m Nyaf 10mm Yüksük+A25P</t>
  </si>
  <si>
    <t>PV Paralel Set 2x1,5m Solar 6mm SMC Konnektör</t>
  </si>
  <si>
    <t>PV&amp;İnverter Set 2x5m 6mm Yüksük+SMC Konnektör</t>
  </si>
  <si>
    <t>PV&amp;İnverter Set 2x10m 6mm Yüksük+SMC Konnektör</t>
  </si>
  <si>
    <t>ONG-TT-39-BOX-EPS-P-TF</t>
  </si>
  <si>
    <t>Toplam</t>
  </si>
  <si>
    <t>FİYAT TEKLİFİ</t>
  </si>
  <si>
    <t>Firma Adı</t>
  </si>
  <si>
    <t>İlgili Kişi</t>
  </si>
  <si>
    <t>Adres</t>
  </si>
  <si>
    <t>Telefon</t>
  </si>
  <si>
    <t>E-Posta</t>
  </si>
  <si>
    <t>ONG-TT-31-HY-15.0-T-TF-H</t>
  </si>
  <si>
    <t>AY-TS-70X50-P-030CM</t>
  </si>
  <si>
    <t>AY-TS-70X50-A-030CM</t>
  </si>
  <si>
    <t>ONG-TT-14-A-3.0-T-TF</t>
  </si>
  <si>
    <t>GFL Tarihi</t>
  </si>
  <si>
    <t>A Serisi Orta Tutucu Seti</t>
  </si>
  <si>
    <t>TommaTech 60A 12/24V 2USB PWM TT6024AU SSC</t>
  </si>
  <si>
    <t>TommaTech EPS Paralel Box</t>
  </si>
  <si>
    <t>TommaTech Hightech Power 3kWh Lityum Batarya</t>
  </si>
  <si>
    <t>TommaTech 3kWh Lityum  Depolama Yönetim Sistemi</t>
  </si>
  <si>
    <t>TommaTech Hightech Power GeneralPack 5.8kWh Lityum</t>
  </si>
  <si>
    <t>TommaTech Hightech Power BoosterPack 5.8kWh Lityum</t>
  </si>
  <si>
    <t>ONG-TT-25-P-17.0-T-TF</t>
  </si>
  <si>
    <t>ONG-TT-26-P-20.0-T-TF</t>
  </si>
  <si>
    <t>ONG-TT-27-P-25.0-T-TF</t>
  </si>
  <si>
    <t>ONG-TT-28-P-30.0-T-TF</t>
  </si>
  <si>
    <t>ONG-TT-27-HY-6.0-S-MF-H</t>
  </si>
  <si>
    <t>ONG-TT-27-HY-7.5-S-MF-H</t>
  </si>
  <si>
    <t>ONG-TT-31-HY-12.0-T-TF-H</t>
  </si>
  <si>
    <t>TommaTech BoosterPack 5.8kWh Paralel Box</t>
  </si>
  <si>
    <t>KBL-KRMZ6MM-SLRKBL</t>
  </si>
  <si>
    <t>KBL-SYH6MM-SLRKBL</t>
  </si>
  <si>
    <t>TommaTech Next Generation Dongle Wi-Fi Aksesuar</t>
  </si>
  <si>
    <t>TommaTech Next Generation Dongle LAN Aksesuar</t>
  </si>
  <si>
    <t>TommaTech Uno - Smart Meter©</t>
  </si>
  <si>
    <t>TommaTech Trio - Smart Meter©</t>
  </si>
  <si>
    <t>TommaTech Uno - EPS Box</t>
  </si>
  <si>
    <t>TommaTech Trio - EPS Box</t>
  </si>
  <si>
    <t>Teklif Tarihi</t>
  </si>
  <si>
    <t>Ürün Kodu</t>
  </si>
  <si>
    <t>ONG-TT-40-CT-AKS</t>
  </si>
  <si>
    <t>SF-PBC-A25</t>
  </si>
  <si>
    <t>SF-YKS-KBL-10MM</t>
  </si>
  <si>
    <t>SF-YKS-KBL-6MM</t>
  </si>
  <si>
    <t>KBL-3X6-NYY</t>
  </si>
  <si>
    <t>KBL-1X6-NYAF</t>
  </si>
  <si>
    <t>SF-PN-ANA-HRC-GES</t>
  </si>
  <si>
    <t>AY-KNL-KBL-100MM-H40</t>
  </si>
  <si>
    <t>AY-KNL-EK-40MM-H40</t>
  </si>
  <si>
    <t>SF-CVT-M8X15</t>
  </si>
  <si>
    <t>KBL-5X6-NYY</t>
  </si>
  <si>
    <t>KBL-1X16-NYAF</t>
  </si>
  <si>
    <t>SSC-20-PWM5A-12GCSNSR</t>
  </si>
  <si>
    <t>AKU-KURU12V-7AH-KNTC</t>
  </si>
  <si>
    <t>ONG-AE-15-20AFC</t>
  </si>
  <si>
    <t>ONG-AE-16-16AFC</t>
  </si>
  <si>
    <t>ONG-AE-17-3CC-3X2MM</t>
  </si>
  <si>
    <t>ONG-AE-18-PWRCABLE</t>
  </si>
  <si>
    <t>KBL-3X1.5-TTR</t>
  </si>
  <si>
    <t>SF-FIS-MNS-UPS-LTPR-ERK</t>
  </si>
  <si>
    <t>ONG-AE-01-INV31550</t>
  </si>
  <si>
    <t>ONG-AE-02-INV35060</t>
  </si>
  <si>
    <t>ONG-AE-03-INV35090</t>
  </si>
  <si>
    <t>ONG-AE-04-INV50090</t>
  </si>
  <si>
    <t>ONG-AE-09-AEDL-UH</t>
  </si>
  <si>
    <t>ONG-AE-10-AEDL-LAN</t>
  </si>
  <si>
    <t>ONG-AE-11-AEDL-PLC</t>
  </si>
  <si>
    <t>ONG-AE-12-AEDL-USB</t>
  </si>
  <si>
    <t>ONG-AE-15-DB2P1</t>
  </si>
  <si>
    <t>ONG-AE-16-MP-RST16VB</t>
  </si>
  <si>
    <t>ONG-AE-17-FC-ZT4</t>
  </si>
  <si>
    <t>ONG-AE-18-MC-ZT4</t>
  </si>
  <si>
    <t>ONG-AE-19-DB-3P1</t>
  </si>
  <si>
    <t>ONG-AE-20-FCW-B1</t>
  </si>
  <si>
    <t>ONG-AE-21-FC-BLKCVR</t>
  </si>
  <si>
    <t>ONG-AE-22-MCW-S1</t>
  </si>
  <si>
    <t>SF-SRT-TRK</t>
  </si>
  <si>
    <t>TT110-FSP</t>
  </si>
  <si>
    <t>TT170-FSP</t>
  </si>
  <si>
    <t>ONG-TT-36-MTR-SMRTWCT-TF</t>
  </si>
  <si>
    <t>Trio Smart Meter with CT</t>
  </si>
  <si>
    <t>TT120-36PM12</t>
  </si>
  <si>
    <t>ONG-TT-20-A-10.0-K-TF</t>
  </si>
  <si>
    <t>SPI-TT-20-160.0-TF</t>
  </si>
  <si>
    <t>SPI-TT-21-185.0-TF</t>
  </si>
  <si>
    <t>SPI-TT-22-250.0-TF</t>
  </si>
  <si>
    <t>ONG-TT-41-HP-BOX</t>
  </si>
  <si>
    <t>TommaTech Heatpump Controller Box</t>
  </si>
  <si>
    <t>AKS-KBL-SET-TT-R-M-1.5M</t>
  </si>
  <si>
    <t>AKS-KBL-SET-TT-12V-1.5M</t>
  </si>
  <si>
    <t>BTRY-TT-MDL-PRLL</t>
  </si>
  <si>
    <t>TT-FLEX-110-FB</t>
  </si>
  <si>
    <t>TT-FLEX-170</t>
  </si>
  <si>
    <t>TT-FLEX-170-FB</t>
  </si>
  <si>
    <t>TOMMATECH HV LİTYUM BATTERY</t>
  </si>
  <si>
    <t>TOMMATECH LV LİTYUM BATARYA AKSESUAR</t>
  </si>
  <si>
    <t>TOMMATECH ŞARJ KONTROL CİHAZLARI</t>
  </si>
  <si>
    <t>TommaTech Uno Atom 1.1 Tek Faz Dizi inverter</t>
  </si>
  <si>
    <t>TommaTech Uno Atom 1.5 Tek Faz Dizi inverter</t>
  </si>
  <si>
    <t>TommaTech Uno Atom 2.0 Tek Faz Dizi inverter</t>
  </si>
  <si>
    <t>TommaTech Uno Atom 2.5 Tek Faz Dizi inverter</t>
  </si>
  <si>
    <t>TommaTech Uno Atom 3.0 Tek Faz Dizi inverter</t>
  </si>
  <si>
    <t>TommaTech Uno Atom 3.3 Tek Faz Dizi inverter</t>
  </si>
  <si>
    <t>TommaTech Uno Home 3.0 Tek Faz Dizi inverter</t>
  </si>
  <si>
    <t>TommaTech Uno Home 3.3 Tek Faz Dizi inverter</t>
  </si>
  <si>
    <t>TommaTech Uno Home 3.6 Tek Faz Dizi inverter</t>
  </si>
  <si>
    <t>TommaTech Uno Home 4.2 Tek Faz Dizi inverter</t>
  </si>
  <si>
    <t>TommaTech Uno Home 5.0 Tek Faz Dizi inverter</t>
  </si>
  <si>
    <t>TommaTech Uno Home 5.5 Tek Faz Dizi inverter</t>
  </si>
  <si>
    <t>TommaTech Uno Home 6.0 Tek Faz Dizi inverter</t>
  </si>
  <si>
    <t>TommaTech Trio Atom 3.0 Üç Faz Dizi inverter</t>
  </si>
  <si>
    <t>TommaTech Trio Atom 4.0 Üç Faz Dizi inverter</t>
  </si>
  <si>
    <t>TommaTech Trio Atom 5.0 Üç Faz Dizi inverter</t>
  </si>
  <si>
    <t>TommaTech Trio Atom 6.0 Üç Faz Dizi inverter</t>
  </si>
  <si>
    <t>TommaTech Trio Atom 8.0 Üç Faz Dizi inverter</t>
  </si>
  <si>
    <t>TommaTech Trio Atom 10.0 Üç Faz Dizi inverter</t>
  </si>
  <si>
    <t>Tommatech Trio Atom K Seri 10 Üç Faz Dizi inverter</t>
  </si>
  <si>
    <t>TommaTech Trio Plus-K 8.0 Üç Faz Dizi inverter</t>
  </si>
  <si>
    <t>TommaTech Trio Plus-K 10.0 Üç Faz Dizi inverter</t>
  </si>
  <si>
    <t>TommaTech Trio Plus-K 12.0 Üç Faz Dizi inverter</t>
  </si>
  <si>
    <t>TommaTech Trio Plus-K 15.0 Üç Faz Dizi inverter</t>
  </si>
  <si>
    <t>TommaTech Trio Plus-K 17.0 Üç Faz Dizi inverter</t>
  </si>
  <si>
    <t>TommaTech Trio Plus-K 20.0 Üç Faz Dizi inverter</t>
  </si>
  <si>
    <t>TommaTech Trio Plus-K 25.0 Üç Faz Dizi inverter</t>
  </si>
  <si>
    <t>TommaTech Trio Plus-K 30.0 Üç Faz Dizi inverter</t>
  </si>
  <si>
    <t>TommaTech 1K 12V 1000W Akıllı inverter</t>
  </si>
  <si>
    <t>TommaTech 1K 12V MPPT 1000W Akıllı inverter</t>
  </si>
  <si>
    <t>TommaTech 3K 24V 3000W Akıllı inverter</t>
  </si>
  <si>
    <t>TommaTech 3K 24V MPPT 3000W Akıllı inverter</t>
  </si>
  <si>
    <t>TommaTech 5K 48V 5000W Akıllı inverter</t>
  </si>
  <si>
    <t>HUAWEI ON-GRID İNVERTER SERİSİ</t>
  </si>
  <si>
    <t>TT 12V Moduler Seri Güç Kablosu Seti 1.5m</t>
  </si>
  <si>
    <t>FİYAT SORUNUZ</t>
  </si>
  <si>
    <t>TT Rack/Moduler Seri Güç Kablosu Seti 1.5m</t>
  </si>
  <si>
    <t>TT550-108PM12</t>
  </si>
  <si>
    <t>EVC-TT-TF-CBL-TYPE2</t>
  </si>
  <si>
    <t>TommaTech 22kW Type2 32A 5m Araç Şarj Kablosu</t>
  </si>
  <si>
    <t>TommaTech 15Wp Şarj Paneli</t>
  </si>
  <si>
    <t>TT-FSC-25</t>
  </si>
  <si>
    <t>TommaTech 25Wp Katlanabilir Şarj Paneli</t>
  </si>
  <si>
    <t>ONG-TT-31-HY-10KW-T-TF-H</t>
  </si>
  <si>
    <t>ONG-TT-43-MBL-WIFI2.0</t>
  </si>
  <si>
    <t>ONG-TT-43-MBL-LAN2.0</t>
  </si>
  <si>
    <t>ONG-TT-42-SMRT-CTRL</t>
  </si>
  <si>
    <t>TommaTech Mobile Wi-Fi 2.0</t>
  </si>
  <si>
    <t>TommaTech Mobile LAN 2.0</t>
  </si>
  <si>
    <t xml:space="preserve">Tommatech Smart Controller </t>
  </si>
  <si>
    <t>HAZIRLAYAN</t>
  </si>
  <si>
    <t>TommaTech 110Wp Katlanabilir Çanta Paneli</t>
  </si>
  <si>
    <t>SC-TT-FSC-AKS-OA</t>
  </si>
  <si>
    <t>TommaTech Solar Şarj Paneli Omuz Askısı</t>
  </si>
  <si>
    <t>TommaTech Uno Atom 0.6Tek Faz Dizi inverter</t>
  </si>
  <si>
    <t>TommaTech Uno Atom 0.7 Tek Faz Dizi inverter</t>
  </si>
  <si>
    <t>TOMMATECH KOLAY YAŞAM SERİSİ</t>
  </si>
  <si>
    <t>TT-FLEX-BAG-110</t>
  </si>
  <si>
    <t>TT-FSC-15</t>
  </si>
  <si>
    <t>0</t>
  </si>
  <si>
    <t>TT-FLEX-110</t>
  </si>
  <si>
    <t>ONG-TT-01-INV300</t>
  </si>
  <si>
    <t>ONG-TT-02-INV300</t>
  </si>
  <si>
    <t>MİCRO İNVERTER PAKETLER</t>
  </si>
  <si>
    <t>AY-MICRO-INV-1P-SET</t>
  </si>
  <si>
    <t>AKS-KBL-SET-TT-R-M-15CM</t>
  </si>
  <si>
    <t>AY-SMN-M8X-KARE</t>
  </si>
  <si>
    <t>AY-TTC-END-35MM-A</t>
  </si>
  <si>
    <t>BTRY-TT-3KWCBL-1200-MM</t>
  </si>
  <si>
    <t>BTRY-TT-3KWCBL-1800-MM</t>
  </si>
  <si>
    <t>BTRY-TT-3KWCBL-2500-MM</t>
  </si>
  <si>
    <t>CWT550-108PM12</t>
  </si>
  <si>
    <t>CW Enerji Isıtmalı Solar Ceket - 2XLarge</t>
  </si>
  <si>
    <t>CW Enerji Isıtmalı Solar Ceket - 3XLarge</t>
  </si>
  <si>
    <t>CW Enerji Isıtmalı Solar Ceket - Large</t>
  </si>
  <si>
    <t>CW Enerji Isıtmalı Solar Ceket - Medium</t>
  </si>
  <si>
    <t>CW Enerji Isıtmalı Solar Ceket - XLarge</t>
  </si>
  <si>
    <t>EVC-TT-CVSTANT-22KW</t>
  </si>
  <si>
    <t>EVC-TT-DC120KW-CCS2-TF</t>
  </si>
  <si>
    <t>EVC-TT-DC180KW-CCS2-TF</t>
  </si>
  <si>
    <t>KNN-SMC4-SET-1500V-IP68</t>
  </si>
  <si>
    <t>IP68 1500V Disi-Erkek Baglantı Konnektörü Seti</t>
  </si>
  <si>
    <t>ONG-HM-INV-300</t>
  </si>
  <si>
    <t>ONG-HWISUN2000-50KTL-M3-</t>
  </si>
  <si>
    <t>SF-BNT-CATI</t>
  </si>
  <si>
    <t>SF-CVT-M8X25</t>
  </si>
  <si>
    <t>SF-CVT-M8X30</t>
  </si>
  <si>
    <t>SF-CVT-M8X35-A2-INOX-IMB</t>
  </si>
  <si>
    <t>SF-SMN-M8-DİKDÖRTGEN</t>
  </si>
  <si>
    <t>SF-VD-5,5X25-EJOT</t>
  </si>
  <si>
    <t>AY-TTC-END-30MM-A</t>
  </si>
  <si>
    <t>SF-KZK-200-TPRKLM</t>
  </si>
  <si>
    <t>HP-EVI-TT-020-TF</t>
  </si>
  <si>
    <t>HP-EVI-TT-026-TF</t>
  </si>
  <si>
    <t>SSC-21-PWM45-24LCD2USB</t>
  </si>
  <si>
    <t>TommaTech 45A 12/24 2USB PWM TT4524AU SSC</t>
  </si>
  <si>
    <t>A Serisi 30mm Sonlandırıcı Seti</t>
  </si>
  <si>
    <t>A Serisi 35mm Sonlandırıcı Seti</t>
  </si>
  <si>
    <t>A Serisi 40mm Sonlandırıcı Seti</t>
  </si>
  <si>
    <t>A SERİSİ L BRACKET</t>
  </si>
  <si>
    <t>A2400 2P Dikey Profil Alüminyum (70x50mm) 240cm</t>
  </si>
  <si>
    <t>P2400 2P Yatay Profil Alüminyum (70x50mm) 240cm</t>
  </si>
  <si>
    <t>HUAWEI SUN2000MA-50KTL-M3  ON-GRID İNVERTER</t>
  </si>
  <si>
    <t>AY-TS-70X50-P-240CM</t>
  </si>
  <si>
    <t>AY-TS-70X50-P-055CM</t>
  </si>
  <si>
    <t>AY-TS-70X50-P-600CM</t>
  </si>
  <si>
    <t>AY-KC-40X35-A-240CM</t>
  </si>
  <si>
    <t>A2400 Kiremit Çatı Profili (40x35mm) 240cm Dikey</t>
  </si>
  <si>
    <t>A Serisi Alüminyum Kiremit Çatı Kancası</t>
  </si>
  <si>
    <t>AY-KC-CATI-KANCA-A</t>
  </si>
  <si>
    <t>AY-KC-L-BRAKET-A</t>
  </si>
  <si>
    <t>A SERİSİ 40X35 Profil Birleştirme Aparatı</t>
  </si>
  <si>
    <t>ALÜMINYUM KONSTRÜKSIYON APARATLARI</t>
  </si>
  <si>
    <t>AY-KC-40X35-A-PBA</t>
  </si>
  <si>
    <t>AY-TS-70X50-A-600CM</t>
  </si>
  <si>
    <t>AY-TS-70X50-A-240CM</t>
  </si>
  <si>
    <t>AY-TS-70X50-A-055CM</t>
  </si>
  <si>
    <t>TOMMATECH ON-GRID İNVERTER AKSESUARLARI</t>
  </si>
  <si>
    <t>ONG-TT-INV-300</t>
  </si>
  <si>
    <t>AY-MICRO-INV-2P-SET</t>
  </si>
  <si>
    <t>Ejot</t>
  </si>
  <si>
    <t>Epdm Bant</t>
  </si>
  <si>
    <t>KBL-1X6-NYAF-KRMZ</t>
  </si>
  <si>
    <t>KBL-1X6-NYAF-SYH</t>
  </si>
  <si>
    <t>SF-KZK-60-TPRKLM</t>
  </si>
  <si>
    <t>TT-ROMORK-9P-450MB</t>
  </si>
  <si>
    <t>TT-ROMORK-12P-450MB</t>
  </si>
  <si>
    <t>TT-ROMORK-15P-450MB</t>
  </si>
  <si>
    <t>PKT-GES-PANO-5KW-MH</t>
  </si>
  <si>
    <t>PKT-GES-PANO-5KW-TH</t>
  </si>
  <si>
    <t>PKT-GES-PANO-10KW-TH</t>
  </si>
  <si>
    <t>PKT-GES-PANO-15KW-TH</t>
  </si>
  <si>
    <t>PKT-GES-PANO-20KW-TH</t>
  </si>
  <si>
    <t>PKT-GES-PANO-25KW-TH</t>
  </si>
  <si>
    <t>PKT-KT-SET-GBL-SET</t>
  </si>
  <si>
    <t>PKT-PRJ-BD-HZMT05</t>
  </si>
  <si>
    <t>PKT-PRJ-BD-HZMT10</t>
  </si>
  <si>
    <t>PKT-MONTAJ-ISCILIK-3KW</t>
  </si>
  <si>
    <t>PKT-MONTAJ-ISCILIK-5KW</t>
  </si>
  <si>
    <t>PKT-MONTAJ-ISCILIK-10KW</t>
  </si>
  <si>
    <t>PKT-MONTAJ-ISCILIK-15KW</t>
  </si>
  <si>
    <t>PKT-MONTAJ-ISCILIK-20W</t>
  </si>
  <si>
    <t>PKT-MONTAJ-ISCILIK-25KW</t>
  </si>
  <si>
    <t>AY-BE-SET</t>
  </si>
  <si>
    <t>KBL-3X6-NYZ</t>
  </si>
  <si>
    <t>ONG-AE-13-AEDL-kWh</t>
  </si>
  <si>
    <t>ONG-AE-14-AEDL-RF</t>
  </si>
  <si>
    <t>EVI İNVERTÖR(ISITMA&amp;SOĞUTMA) ISI POMPASI</t>
  </si>
  <si>
    <t>EVI İnvertör(Isıtma&amp;Soğutma) ISI Pompası 16KW-220V</t>
  </si>
  <si>
    <t>EVI İnvertör(Isıtma&amp;Soğutma) ISI Pompası 16KW-380V</t>
  </si>
  <si>
    <t>EVI İnvertör(Isıtma&amp;Soğutma) ISI Pompası 20KW-380V</t>
  </si>
  <si>
    <t>EVI İnvertör(Isıtma&amp;Soğutma) ISI Pompası 26KW-380V</t>
  </si>
  <si>
    <t>HAVUZ EVI İNVERTÖR (ISITMA&amp;SOĞUTMA ISI POMPASI</t>
  </si>
  <si>
    <t>Havuz EVI İnvertör Isıtma&amp;Soğutma Isı Pompası 21KW</t>
  </si>
  <si>
    <t>Havuz EVI İnvertör Isıtma&amp;Soğutma Isı Pompası 28KW</t>
  </si>
  <si>
    <t>TT090-36PM12</t>
  </si>
  <si>
    <t>SF-UCGN-AYK-KAUÇUK-50MM</t>
  </si>
  <si>
    <t>Üçgen Ayak Seti Zemin Profilinin Kauçuk Altlığı</t>
  </si>
  <si>
    <t>TT045-36PM12</t>
  </si>
  <si>
    <t>TT060-36PM12</t>
  </si>
  <si>
    <t>TT240-48PM12</t>
  </si>
  <si>
    <t>TT550-144PM10</t>
  </si>
  <si>
    <t>Liste fiyatı</t>
  </si>
  <si>
    <t>TT Rack-moduler paralel kablo setı-15cm</t>
  </si>
  <si>
    <t>TRAPEZ/ SANDVIÇ ÇATI/ ALÜMINYUM KONSTRÜKSIYON</t>
  </si>
  <si>
    <t>CWT-CKT-FLEX-0-S</t>
  </si>
  <si>
    <t>CW Enerji Isıtmalı Solar Ceket - Small</t>
  </si>
  <si>
    <t>CWT-CKT-FLEX-1-M</t>
  </si>
  <si>
    <t>CWT-CKT-FLEX-2-L</t>
  </si>
  <si>
    <t>CWT-CKT-FLEX-3-XL</t>
  </si>
  <si>
    <t>CWT-CKT-FLEX-4-2XL</t>
  </si>
  <si>
    <t>CWT-CKT-FLEX-5-3XL</t>
  </si>
  <si>
    <t>EPDM Band 1 metre</t>
  </si>
  <si>
    <t>Ejot Vida 1 adet</t>
  </si>
  <si>
    <t>TommaTech 4m Galvaniz Kaplı Poligonal Çelik Direk</t>
  </si>
  <si>
    <t>TommaTech 6m Galvaniz Kaplı Poligonal Çelik Direk</t>
  </si>
  <si>
    <t>TommaTech 8m Galvaniz Kaplı Poligonal Çelik Direk</t>
  </si>
  <si>
    <t>TommaTech 10m Galvaniz Kaplı Poligonal Çelik Direk</t>
  </si>
  <si>
    <t>TT MODÜLER DEPOLAMALI SOLAR LED KİTLERİ(DİREKSİZ)</t>
  </si>
  <si>
    <t>GALVANİZ KAPLI POLİGONAL ÇELİK DİREK</t>
  </si>
  <si>
    <t>ALTBAYİ FİYATI ÇEK</t>
  </si>
  <si>
    <t>ALTBAYİ FİYATI NAKİT</t>
  </si>
  <si>
    <t>MİN. SATIŞ 
FİYATI (DİP)</t>
  </si>
  <si>
    <t>EVC-TT-DC120KW-400AV2-TF</t>
  </si>
  <si>
    <t>EVC-TT-DC180KW-400AV2-TF</t>
  </si>
  <si>
    <t xml:space="preserve">ESS-TT-KB-60KWH-M50K </t>
  </si>
  <si>
    <t>TommaTech Storage System-Cabinet-60kwh-M50K</t>
  </si>
  <si>
    <t>EVC-TT-AC-22KW-LCD</t>
  </si>
  <si>
    <t>TommaTech Trio 22kW 3 Faz/400V Wifi&amp;LCD</t>
  </si>
  <si>
    <t>SET-H29-DZ-YTY-UCGN545W</t>
  </si>
  <si>
    <t>SET-G-1775-R-1450MM</t>
  </si>
  <si>
    <t>SET-DB-1775-R-3000MM</t>
  </si>
  <si>
    <t>SET-H29-DZ-YTY-UCGN425W</t>
  </si>
  <si>
    <t>SET-H22-DZ-YTY-UCGN425W</t>
  </si>
  <si>
    <t>SET-G-1775-R-1250MM</t>
  </si>
  <si>
    <t>SET-DB-1775-R-2500MM</t>
  </si>
  <si>
    <t>SET-H29-DZ-YTY-UCGN570W</t>
  </si>
  <si>
    <t>SET-H22-DZ-YTY-UCGN570W</t>
  </si>
  <si>
    <t>EV Charger 22.0kW Led Işıklı Stant(Boş Pano)</t>
  </si>
  <si>
    <t>SA-AKS-DRK-PLG-4M</t>
  </si>
  <si>
    <t>SA-AKS-DRK-PLG-6M</t>
  </si>
  <si>
    <t>SA-AKS-DRK-PLG-8M</t>
  </si>
  <si>
    <t>SA-AKS-DRK-PLG-10M</t>
  </si>
  <si>
    <t>CWT550-144PMB10</t>
  </si>
  <si>
    <t>SRJ-TT-AC-DVR-48V-100A</t>
  </si>
  <si>
    <t>SRJ-TT-AC-ENT-48V-30A</t>
  </si>
  <si>
    <t>SRJ-TT-AC-MBL-24V-100A</t>
  </si>
  <si>
    <t>SRJ-TT-AC-MBL-48V-100A</t>
  </si>
  <si>
    <t>TT045-36PMB12</t>
  </si>
  <si>
    <t>TT045-36PMFB12</t>
  </si>
  <si>
    <t>TT060-36PMB12</t>
  </si>
  <si>
    <t>TT060-36PMFB12</t>
  </si>
  <si>
    <t>TT090-36PMB12</t>
  </si>
  <si>
    <t>TT090-36PMFB12</t>
  </si>
  <si>
    <t>TT120-36PMFB12</t>
  </si>
  <si>
    <t>TT240-48PMB12</t>
  </si>
  <si>
    <t>TT240-48PMFB12</t>
  </si>
  <si>
    <t>TT285-72TN10</t>
  </si>
  <si>
    <t>TT-300 1x240Wp Mikro İnverter Paketi</t>
  </si>
  <si>
    <t>TT-300 2x240Wp Mikro İnverter Paketi</t>
  </si>
  <si>
    <t>CARPORT PAKETLERİ</t>
  </si>
  <si>
    <t>CARPORT-1CAR-144TNP10</t>
  </si>
  <si>
    <t>TommaTech 1 Araçlık Solar Otopark Paketi</t>
  </si>
  <si>
    <t>CARPORT-2CAR-144TNP10</t>
  </si>
  <si>
    <t>TommaTech 2 Araçlık Solar Otopark Paketi</t>
  </si>
  <si>
    <t>ESS-TT-KB-60KWH</t>
  </si>
  <si>
    <t>TommaTech Storage System-Cabinet-60kwh</t>
  </si>
  <si>
    <t>TOMMATECH BATARYA ŞARJ ÜNİTELERİ</t>
  </si>
  <si>
    <t>TT550-108PMCK12</t>
  </si>
  <si>
    <t>AY-TTC-END-30MM-P</t>
  </si>
  <si>
    <t>P Serisi 30mm Sonlandırıcı</t>
  </si>
  <si>
    <t>P Serisi 35mm Sonlandırıcı</t>
  </si>
  <si>
    <t>AY-TTC-END-40MM-P</t>
  </si>
  <si>
    <t>P Serisi 40mm Sonlandırıcı</t>
  </si>
  <si>
    <t>M8X25mm Vida</t>
  </si>
  <si>
    <t>M8X30mm Vida</t>
  </si>
  <si>
    <t>M8X35mm Vida</t>
  </si>
  <si>
    <t>Kare Somun</t>
  </si>
  <si>
    <t>Dikdörgen Somun</t>
  </si>
  <si>
    <t>KBN-TT-INV-MDL-3.6K-24V</t>
  </si>
  <si>
    <t>KBN-TT-INV-MDL-7.2K-48V</t>
  </si>
  <si>
    <t>KBN-TT-INV-MDL-11K-48V</t>
  </si>
  <si>
    <t>HP-RST-MF-013-N-M1</t>
  </si>
  <si>
    <t>HP-POL-MF-R32-21-N-M1</t>
  </si>
  <si>
    <t>HP-POL-TF-R32-28-N-M1</t>
  </si>
  <si>
    <t>TommaTech Modüler 3,6kw İnverter Kabini(Boş)</t>
  </si>
  <si>
    <t>TommaTech Modüler  7,2kw İnverter Kabini(Boş)</t>
  </si>
  <si>
    <t>TommaTech Modüler 11kw İnverter Kabini(Boş)</t>
  </si>
  <si>
    <t>Tommatech 285Wp 72TN10 Topcon Güneş Paneli</t>
  </si>
  <si>
    <t>CW Enerji 550Wp 108PM M12 HC-MB Güneş Paneli</t>
  </si>
  <si>
    <t>TT120-36PMB12</t>
  </si>
  <si>
    <t>TOMMATECH KÜÇÜK GÜNEŞ PANELLERİ</t>
  </si>
  <si>
    <t>BTR-P-12.8V-102AH</t>
  </si>
  <si>
    <t>BTR-P-12.8V-204AH</t>
  </si>
  <si>
    <t>BTR-P-25.6V-102AH</t>
  </si>
  <si>
    <t>BTR-P-25.6V-204AH</t>
  </si>
  <si>
    <t>BTR-P-51.2V-102AH</t>
  </si>
  <si>
    <t>BTR-P-51.2V-102AH-R</t>
  </si>
  <si>
    <t>ONG-TT-INV-800-2</t>
  </si>
  <si>
    <t>ONG-TT-INV-800-1</t>
  </si>
  <si>
    <t>ONG-TT-INV-1200</t>
  </si>
  <si>
    <t xml:space="preserve">Tommatech 150Wp 48MB Güneş Paneli </t>
  </si>
  <si>
    <t xml:space="preserve">Tommatech 45Wp 36PM12 Güneş Paneli </t>
  </si>
  <si>
    <t xml:space="preserve">Tommatech 60Wp 36PM12 Güneş Paneli </t>
  </si>
  <si>
    <t xml:space="preserve">Tommatech 90Wp 36PM12 Güneş Paneli </t>
  </si>
  <si>
    <t xml:space="preserve">Tommatech 120Wp 36PM12 Güneş Paneli </t>
  </si>
  <si>
    <t xml:space="preserve">Tommatech 240Wp 48PM12 Güneş Paneli </t>
  </si>
  <si>
    <t>TommaTech 550Wp 144PM10 HC-MB Güneş Paneli</t>
  </si>
  <si>
    <t>TommaTech 3 KWh Lityum Power Cable (1200mm)</t>
  </si>
  <si>
    <t>TommaTech 3 KWh Lityum Power Cable (1800mm)</t>
  </si>
  <si>
    <t>TommaTech 3 KWh Lityum Power Cable (2500mm)</t>
  </si>
  <si>
    <t>Ürün Açıklaması</t>
  </si>
  <si>
    <t>Birim</t>
  </si>
  <si>
    <t>Miktar</t>
  </si>
  <si>
    <t>Adet Fiyatı
KDV HARİÇ
EURO/DOLAR</t>
  </si>
  <si>
    <t>İskonto</t>
  </si>
  <si>
    <t>İskontolu 
Birim Fiyat
KDV HARİÇ</t>
  </si>
  <si>
    <t>İskontolu 
Toplam Fiyat
KDV HARİÇ</t>
  </si>
  <si>
    <t>İskontolu 
Toplam Fiyat
KDV DAHİL</t>
  </si>
  <si>
    <t>Tahmini Termin Süresi</t>
  </si>
  <si>
    <t>MİN. SATIŞ 
FİYATI (ÖNERİLEN)</t>
  </si>
  <si>
    <t>INV-TT-TF-M50K</t>
  </si>
  <si>
    <t>TOMMATECH TİCARİ HIZLI ARAÇ ŞARJ İSTASYONU</t>
  </si>
  <si>
    <t>AY-TS-22-TTC-END-PSERS</t>
  </si>
  <si>
    <t>TOMMATECH LV LFP LİTYUM BATARYA (6000-8000 CYCLE)</t>
  </si>
  <si>
    <t>LFP Modüler Batarya 12.8V 102Ah (6000-8000 Cycle)</t>
  </si>
  <si>
    <t>LFP Batarya Modüler 12.8V 204Ah(6000-8000Cycle)</t>
  </si>
  <si>
    <t>LFP  Batarya Modüler 25.6V 102Ah(6000-8000Cycle)</t>
  </si>
  <si>
    <t>LFP  Batarya Modüler 25.6V 204Ah(6000-8000Cycle)</t>
  </si>
  <si>
    <t>LFP  Batarya Modüler - 51.2V 102Ah(6000-8000Cycle)</t>
  </si>
  <si>
    <t>LFP Batarya Rack - 51.2V 102Ah(6000-8000Cycle)</t>
  </si>
  <si>
    <t>TommaTech 7.200W 48V HV MPPT P Akıllı inverter</t>
  </si>
  <si>
    <t>TommaTech 11.000W 48V HV MPPT P Akıllı inverter</t>
  </si>
  <si>
    <t>Üçgen Sistem (425Wp) Zemin Profili 250cm 2P</t>
  </si>
  <si>
    <t>Üçgen Sistem (425Wp) Zemin Profili 125cm 1P</t>
  </si>
  <si>
    <t>DüzZemin Yatay 13dereceli Üçgen Ayak Seti 570W 5CM</t>
  </si>
  <si>
    <t>DüzZemin Montaj 13derece Üçgen Ayak Seti 570W 5CM</t>
  </si>
  <si>
    <t>Düz Zemin Yatay 13dereceli ÜçgenAyak Seti 425W H22</t>
  </si>
  <si>
    <t>Düz Zemin Yatay 13dereceli ÜçgenAyak Seti 425W H29</t>
  </si>
  <si>
    <t>Üçgen Sistem (545Wp) Zemin Profili 300cm 2P</t>
  </si>
  <si>
    <t>Üçgen Sistem (545Wp) Zemin Profili 145cm 1P</t>
  </si>
  <si>
    <t>Düz Zemin Yatay 13dereceli ÜçgenAyak Seti 545W 5CM</t>
  </si>
  <si>
    <t>P300 KesikBoy YatayProfil Alüminyum (70x50mm) 30cm</t>
  </si>
  <si>
    <t>P550 KesikBoy YatayProfil Alüminyum (70x50mm) 55cm</t>
  </si>
  <si>
    <t>P6000 Tam Boy YatayProfil Alüminyum (70x50mm) 60cm</t>
  </si>
  <si>
    <t>A300 Kesik Boy DikeyProfil Alüminyum (70x50mm)30cm</t>
  </si>
  <si>
    <t>A550 Kesik Boy Dikey Profil Alüminyum(70x50mm)55cm</t>
  </si>
  <si>
    <t>A6000 Tam Boy DikeyProfil Alüminyum (70x50mm)600cm</t>
  </si>
  <si>
    <t>TommaTech 60A 12/24/48V MPPT 3KW ŞarjKontrolCihazı</t>
  </si>
  <si>
    <t>TommaTech 3K Aksesuar(Üst kapak+Taban+Askı+Kablo)</t>
  </si>
  <si>
    <t>TommaTech Uno Hybrid-K 3.7kW TekFaz Hibritinverter</t>
  </si>
  <si>
    <t>TommaTech Uno Hybrid-K 5.0kW TekFaz Hibritinverter</t>
  </si>
  <si>
    <t>TommaTech Uno Hybrid-K 3.0kW TekFaz Hibritinverter</t>
  </si>
  <si>
    <t>TommaTech UnoHybrid-K 6.0kW TekFaz Hibrit inverter</t>
  </si>
  <si>
    <t>TommaTech UnoHybrid-K 7.5kW TekFaz Hibrit inverter</t>
  </si>
  <si>
    <t>TommaTech TrioHybrid-K 5.0kW ÜçFaz Hibrit inverter</t>
  </si>
  <si>
    <t>TommaTech TrioHybrid-K 6.0kW ÜçFaz Hibrit inverter</t>
  </si>
  <si>
    <t>TommaTech TrioHybrid-K 8.0kW ÜçFaz Hibrit inverter</t>
  </si>
  <si>
    <t>TommaTech TrioHybrid 10.0kW ÜçFaz Hibrit inverter</t>
  </si>
  <si>
    <t>TommaTech Trio Hybrid-K 10.0kW TF Hibrit inverter</t>
  </si>
  <si>
    <t>TommaTech Trio Hybrid-K 12.0kW TF Hibrit inverter</t>
  </si>
  <si>
    <t>TommaTech Trio Hybrid-K 15.0kW TF Hibrit inverter</t>
  </si>
  <si>
    <t>TT MODÜLER OTOMATİK SOLAR LED YOL AYDINLATMA DİREK</t>
  </si>
  <si>
    <t>TOMMATECH ENERJİ DEPOLAMA SİSTEMLERİ KABİN&amp;KABİNET</t>
  </si>
  <si>
    <t>CW ENERJİ M10 TOPCON N-TYPE 144TN10 GÜNEŞ PANELLERİ</t>
  </si>
  <si>
    <t>CW ENERJİ M10 TOPCON N-TYPE 108TN10 GÜNEŞ PANELLERİ</t>
  </si>
  <si>
    <t>CW ENERJİ M10 PERC MONOKRİSTAL 144PM10 GÜNEŞ PANELLERİ</t>
  </si>
  <si>
    <t>CW ENERJİ M12 PERC MONOKRİSTAL 108PM12 GÜNEŞ PANELLERİ</t>
  </si>
  <si>
    <t>CW Enerji 550Wp Bifacial M10 10BB Güneş Paneli</t>
  </si>
  <si>
    <t>TommaTech 550Wp M12 12BB HC-MB Güneş Paneli</t>
  </si>
  <si>
    <t>TOMMATECH M10 TOPCON N-TYPE 108TN10 GÜNEŞ PANELLERİ</t>
  </si>
  <si>
    <t>TOMMATECH M10 TOPCON N-TYPE 144TN10 GÜNEŞ PANELLERİ</t>
  </si>
  <si>
    <t>CW Enerji 590Wp Bifacial 16BB TOPCon Güneş Paneli</t>
  </si>
  <si>
    <t>CW ENERJİ M10 BİFACİAL TOPCON N-TYPE 108TNB10 GÜNEŞ PANELLERİ</t>
  </si>
  <si>
    <t>CW ENERJİ M10 BLACK SERİES TOPCON N-TYPE 108TNFB10 GÜNEŞ PANELLERİ</t>
  </si>
  <si>
    <t>CW ENERJİ M12 BİFACİAL PERC MONOKRİSTAL 108PMB12 GÜNEŞ PANELLERİ</t>
  </si>
  <si>
    <t>CW ENERJİ M12 SU SIZDIRMAZ PERC MONOKRİSTAL 108PM12-SZ GÜNEŞ PANELLERİ</t>
  </si>
  <si>
    <t>CW ENERJİ M10 TOPCON N-TYPE SU SIZDIRMAZ 144TNCK10 GÜNEŞ PANELLERİ</t>
  </si>
  <si>
    <t>CW ENERJİ  SOLAR ŞEMSİYE VE CEKET SERİSİ</t>
  </si>
  <si>
    <t>TOMMATECH M12 BİFACİAL KÜÇÜK 36PM12 / 48PM12 GÜNEŞ PANELLERİ</t>
  </si>
  <si>
    <t xml:space="preserve">Tommatech 45Wp Bifacial 36PMB12 Güneş Paneli </t>
  </si>
  <si>
    <t xml:space="preserve">Tommatech 60Wp Bifacial 36PMB12 Güneş Paneli </t>
  </si>
  <si>
    <t xml:space="preserve">Tommatech 90Wp Bifacial 36PMB12 Güneş Paneli </t>
  </si>
  <si>
    <t xml:space="preserve">Tommatech 120Wp Bifacial 36PMB12 Güneş Paneli </t>
  </si>
  <si>
    <t xml:space="preserve">Tommatech 240Wp Bifacial 48PMB12 Güneş Paneli </t>
  </si>
  <si>
    <t>TOMMATECH M12 FULL BLACK KÜÇÜK 36PM12 / 48PM12 GÜNEŞ PANELLERİ</t>
  </si>
  <si>
    <t xml:space="preserve">Tommatech 45Wp Full Black 36PMFB12 Güneş Paneli </t>
  </si>
  <si>
    <t xml:space="preserve">Tommatech 60Wp Full Black 36PMFB12 Güneş Paneli </t>
  </si>
  <si>
    <t xml:space="preserve">Tommatech 90Wp Full Black 36PMFB12 Güneş Paneli </t>
  </si>
  <si>
    <t xml:space="preserve">Tommatech 120Wp Full Black 36PMFB12 Güneş Paneli </t>
  </si>
  <si>
    <t xml:space="preserve">Tommatech 240Wp Full Black 48PMFB12 Güneş Paneli </t>
  </si>
  <si>
    <t>TOMMATECH M10 PERC MONOKRİSTAL 144PM10 GÜNEŞ PANELLERİ</t>
  </si>
  <si>
    <t>TOMMATECH M10 BİFACİAL TOPCON N-TYPE 108TNB10 GÜNEŞ PANELLERİ</t>
  </si>
  <si>
    <t>TOMMATECH M10 DARK SERİES TOPCON N-TYPE 108TNFB10 GÜNEŞ PANELLERİ</t>
  </si>
  <si>
    <t>TOMMATECH M10 BİFACİAL TOPCON N-TYPE 144TNB10 GÜNEŞ PANELLERİ</t>
  </si>
  <si>
    <t>TOMMATECH M12 PERC MONOKRİSTAL 108PM12 GÜNEŞ PANELLERİ</t>
  </si>
  <si>
    <t>TOMMATECH M12 SU SIZDIRMAZ PERC MONOKRİSTAL 108PMCK12 GÜNEŞ PANELLERİ</t>
  </si>
  <si>
    <t>TommaTech 550Wp Su Sızdırmaz M12 12BB Güneş Paneli</t>
  </si>
  <si>
    <t>TOMMATECH M10 SU SIZDIRMAZ TOPCON N-TYPE 108TNCK10 GÜNEŞ PANELLERİ</t>
  </si>
  <si>
    <t>TOMMATECH M10 SU SIZDIRMAZ TOPCON N-TYPE 144TNCK10 GÜNEŞ PANELLERİ</t>
  </si>
  <si>
    <t>CW ENERJİ M10 BİFACİAL PERC MONOKRİSTAL 144PM10 GÜNEŞ PANELLERİ</t>
  </si>
  <si>
    <t>SPLIT ISITMA&amp;SOĞUTMA ISI POMPASI</t>
  </si>
  <si>
    <t>HP-TT-12-R32-MF-DIS</t>
  </si>
  <si>
    <t>SPLIT ISI POMPASI-12KW-R32-MONOFAZE-DIS UNITE</t>
  </si>
  <si>
    <t>HP-TT-18-R32-MF-DIS</t>
  </si>
  <si>
    <t>SPLIT ISI POMPASI-18KW-R32-MONOFAZE-DIS UNITE</t>
  </si>
  <si>
    <t>HP-TT-12-R32-TF-DIS</t>
  </si>
  <si>
    <t>SPLIT ISI POMPASI-12KW-R32-TRIFAZE-DIS UNITE</t>
  </si>
  <si>
    <t>HP-TT-22-R32-TF-DIS</t>
  </si>
  <si>
    <t>SPLIT ISI POMPASI-22KW-R32-TRIFAZE-DIS UNITE</t>
  </si>
  <si>
    <t>HP-TT-8/12-R32-MF-IC</t>
  </si>
  <si>
    <t>ISI POMPASI-8KW/12KW-R32-MONOFAZE-IC UNITE</t>
  </si>
  <si>
    <t>HP-TT-18/22-R32-MF-IC</t>
  </si>
  <si>
    <t>ISI POMPASI-18KW/22KW-R32-MONOFAZE-IC UNITE</t>
  </si>
  <si>
    <t>HP-TT-POOL-51.5-R410-TF</t>
  </si>
  <si>
    <t>HAVUZ TIPI ISI POMPASI-51.5KW-R410-TRIFAZE</t>
  </si>
  <si>
    <t>BTR-LTM-48V-100AH</t>
  </si>
  <si>
    <t>OFG-TT-PRO1.2K-WIFI-12MF</t>
  </si>
  <si>
    <t>OFG-TT-PRO3K-WIFI-24MF</t>
  </si>
  <si>
    <t>OFG-TT-PRO5K-WIFI-48MF</t>
  </si>
  <si>
    <t>CW ENERJİ M10 SU SIZDIRMAZ PERC MONOKRİSTAL 108TNCK10 GÜNEŞ PANELLERİ</t>
  </si>
  <si>
    <t>TOMMATECH ESNEK GÜNEŞ PANELLERİ</t>
  </si>
  <si>
    <t>Tommatech 110Wp Flexible Güneş Paneli</t>
  </si>
  <si>
    <t>Tommatech 110Wp Flexible Dark Series Güneş Paneli</t>
  </si>
  <si>
    <t>Tommatech 170Wp Flexible Güneş Paneli</t>
  </si>
  <si>
    <t>Tommatech 170Wp Flexible Dark Series Güneş Paneli</t>
  </si>
  <si>
    <t>TommaTech Pro 1.2K 12V WIFI MPPT 1200W Akıllı İnv.</t>
  </si>
  <si>
    <t>TommaTech Pro 3K 24V WIFI MPPT 3000W Akıllı İnv.</t>
  </si>
  <si>
    <t>TommaTech Pro 5K 48V WIFI MPPT 5000W Akıllı İnv.</t>
  </si>
  <si>
    <t>TommaTech 50kw Hibrit İnverter</t>
  </si>
  <si>
    <t>1) Fiyatlar peşin ödeme esasına göre hazırlanmıştır.
2) Alıcının, ürünleri teslim almadan Satıcıya önce mevzuata uygun şekilde yatırım teşvik belgesi ve KDV istisna yazısını sunması halinde proforma konusu ürünlerin faturası KDV`siz olarak düzenlenecektir. Alıcının, ürünlerin teslim tarihinden önce mevzuata uygun olarak yatırım teşvik belgesi ve KDV istisna yazısını Satıcıya sunamaması halinde işbu proforma konusu ürünlere ilişkin fatura KDV (%20 oranında) ilave edilerek düzenlenecektir. KDV bedeli ürünlerin tesliminden önce Alıcıdan tahsil edilecektir. Yatırım teşvik belgesinin ve/veya KDV istisna yazısının mevzuata uygun olmadığının sonradan anlaşılması halinde Alıcı, derhal KDV oranındaki tutarı Satıcıya herhangi bir bildirime gerek olmaksızın nakden ödeyecektir.
3) Ödemeler CW Enerji`nin ..............................nolu hesabına yapılacaktır. İşbu Proforma bedeli, Amerikan doları para birimi üzerinden belirlenmiştir. Ödemelerin Türk lirası cinsinden yapılması halinde, satıcının tüm bankalara ait verilerin yer aldığı lisanslı Bloomberg sistemi ekranından alarak Alıcıya bildireceği, ödeme tarihindeki döviz kuru geçerli olacaktır. Ödemelerin Satıcının yazılı olarak onaylamadığı bir kur üzerinden yapması durumunda Alıcı, Amerikan doları cinsinden toplam Proforma bedelini karşılayacak kur farkı tutarını en geç ürünlerin teslimine başlanmadan önce Satıcı ’ya derhal ve nakden ödeyecektir. Ödeme Planı: -Alıcı proforma bedelini %100 PEŞİN olacak şekilde ürünler hazır hale getirildiğinde, sevk edilmeden önce en geç .....................................tarihine kadar ödeyecektir.
4) Ürünler ancak %100 ödeme tamamlandıktan sonra teslimata hazır hale getirilecektir. Ödemelerin tam ve zamanında yapılmaması durumunda Satıcının ürünleri teslim yükümlülüğü bulunmamaktadır. Ürünler teslimata hazır hale gelmesine rağmen Alıcının ürünleri teslim almaması durumunda Sarıcı’nın hiçbir sorumluluğu olmayacaktır.
5) Alıcı, Satıcı ile aralarında akdedilen işbu proformaya istinaden yapması gereken ödemeleri tam ve zamanında yapmaması halinde, işbu sözleşmenin toplam bedelinin %25`ini ceza bedeli olarak Satıcıya ödeyeceğini kabul, beyan ve taahhüt eder. Alıcı ön ödemeyi yapmasına rağmen kalan ödemelerini İşbu Sözleşmede belirtilen tarihlerden itibaren en geç 10 gün içinde de tam olarak yapmadığı takdirde Satıcı, ürünlerin teslim tarihi ve teslim yükümlülüğü ile bağlı olmayacak ve ayrıca cezai bedelini ön ödemeden mahsup etme ve ürünleri Alıcı dışında 3. kişilere satma hak ve yetkisine sahip olacaktır. Alıcı, kalan ödemelerini gecikmiş şekilde tamamen öder ve işbu Sözleşmede belirtilen ürünleri almak isterse Satıcı, kalan bedelin kendisine tamamen ödenmesinden itibaren 60 iş günü içerisinde ürünleri Alıcıya teslim edebilecektir. Alıcı bu sebeple satıcıdan herhangi bir hak, alacak ve/veya zarar talebinde bulunmayacağını gayri kabili rücu kabul, beyan ve taahhüt eder.
6) Alıcı, işbu proforma konusu ürünlerin alımından vazgeçmesi veya bu proformayı feshetmesi durumunda toplam proforma bedelinin %25`ine denk gelen tutarı ceza bedeli olarak Satıcıya ödeyecektir. Böyle bir fesih olması halinde Satıcı, varsa aldığı ödemelerden bu cezai bedelini tahsil/mahsup edecek ve kalan ödemeyi Alıcıya iade edecektir. Alıcının, Satıcıya ödeyeceği cezai bedel işbu proforma fatura bedelinin toplam %25`i ile sınırlıdır.
7) Ürünlerin Teslimat Süresi: Alıcı yukarıda belirtilen ödeme planına uyduğu taktirde ürünler .............................. tarihine kadar teslime hazır hale getirilecektir. Şayet ürünler bu tarihten daha erken teslime hazır hale getirilirse Alıcı teslim tarihi hakkında bilgilendirilecek ve ürünler daha erken tarihte teslim edilebilecektir. Satıcının bu tarihe kadar ürünleri teslimata hazır hale getirememesi halinde Satıcının 60 iş günü daha geç teslim opsiyon hakkı bulunmaktadır. Teslim tarihinin hafta sonuna veya resmi/genel tatile denk gelmesi durumunda ürünlerin teslimi sonraki iş gününde/günlerinde gerçekleştirilecektir.
8) Satıcıyı etkileyen ve sorumluluklarını yerine getirmesine engel olan yangın, sel, su baskını, fırtına/hortum, aşırı nitelikte kabul edilebilecek hava muhalefeti, salgın hastalık (Covid-19 vb.), deprem, kaza, patlama, ekonomik olarak devalüasyon yaşanması, grev, lokavt, ayaklanma, olağanüstü hal/sokağa çıkma yasağı ilan edilmesi, resmi mercilerce faaliyeti engelleyici, yavaşlatıcı nitelikte kararların alınması, karantina uygulanması, lojistik faaliyetlerinin durması, aksaması, hammadde/mamul temininde tedarikçiden veya lojistik sebeplerden kaynaklı gecikme/aksama yaşanması vb. durumlar mücbir sebep olarak kabul edilecektir. Mücbir sebeple karşılaşılması durumunda Satıcı, Alıcı’ya uygun sürede bilgi verecek ve bu süre boyunca yükümlülükleri ertelenecektir. Mücbir sebep nedeniyle gecikme/ifa imkansızlığı yaşanması durumunda Alıcı, satıcıdan herhangi bir zarar, ziyan, tazminat talebinde bulunmayacağını kabul ve beyan eder. İşbu proformanın imza tarihinde dünya çapında mevcut olan ve ürünlerin sevk süresince de devam edeceği taraflarca kabul edilen Corona Virus (Covid – 19) salgın hastalığının etkisiyle hammadde tedarik ve sevkinde gecikmeler yaşanabilir, resmi otoriteler tarafından olağanüstü hâl, sokağa çıkma yasağı, karantina vb. tedbirler uygulanabilir. Bu gecikme ve tedbirler, üretimin durmasına veya aksamasına ve Satıcının proforma konusu yükümlülüklerini yerine getirmesine engel olabilir. Ürünlerin sevkinde bu sebeplerle gecikmesinden Satıcı sorumlu değildir. Bu gibi durumlar taraflarca olağanüstü/mücbir sebep kabul edilmekte olup Alıcı belirtilen sebeplerden dolayı Satıcıdan herhangi bir zarar tazmini talep etmeyeceğini peşinen kabul ve beyan eder. Bu sebeplerle yaşanabilecek gecikmeler ürünlerin teslime hazır hale getirme süresine eklenecektir.
9)Belirtilen fiyatlar ........................................ tarihine kadar geçerlidir. Alıcının proforma tarihinden itibaren bu süre içerisinde avans ödemesini yapmaması durumunda Satıcı bu proformada belirtilen hükümlerle bağlı olmayacaktır. Bununla birlikte böyle bir durumda Satıcının güncel bir teklif sunma ve ayrıca bu proformayı bildirimsiz ve tek taraflı olarak feshetme hakkı bulunacaktır.
10) Ürünler, Satıcının Antalya Organize Sanayi Bölgesinde yer alan fabrikasından teslim edilecektir. Teslim şekli Satıcı fabrikasında teslimdir. Nakliye bedeli ve sorumluluğu Alıcıya aittir. Nakliye sebebiyle doğabilecek tüm kusur ve hasar sorumluluğu Alıcı`ya aittir. Malzemeler karayolu taşımacılığına uygun olarak paketlenecektir. Alıcı ürünleri teslim esnasında kontrol etmekle yükümlüdür.
11)Bu proforma 2 sayfadan oluşmakta olup, yazım ve imla hatalarından kaynaklı problemlerde Satıcının her hakkı saklıdır. İşbu proformadan doğabilecek damga vergisi Alıcıya aittir. İşbu proforma Satıcının gizli mahiyette ticari bilgilerini içermekte olup Alıcının işbu belgeyi ve eklerini bankalar hariç 3. kişiler ile paylaşması kesinlikle yasaktır. Aksi durumda Satıcının gizlilik ihlali sebebiyle uğrayabileceği menfi ve müspet zararlarının tazminini talep etme hakkı saklıdır.
Satıcı, Alıcı’ya yazılı olarak veya e-posta yoluyla bildirimde bulunmak suretiyle, varsa Alıcı’dan proforma kapsamında almış olduğu ödemeleri Alıcı’ya iade ederek işbu Proformayı dilediği zaman herhangi bir sebebe dayanmaksızın ve herhangi bir tazminat ödemeksizin tek taraflı olarak feshedebilecektir. Alıcı, bu durumu peşinen kabul ve beyan eder.
12)Satıcı, SPK mevzuatına tabii tüzel kişilik olarak 6362 sayılı Sermaye Piyasası Kanunun 14, 15 ve 101. maddeleri başta olmak üzere diğer ilgili mevzuat hükümleri gereğince bu kapsamdaki yükümlülüklerinin yerine getirilmesi amacıyla işbu proformada belirtilen bilgileri, alıcı unvanını, Kamuyu Aydınlatma Platformu vasıtasıyla kamuya açıklayabilir, internet sitesinde, sosyal medya hesaplarında, televizyon, radyo, dergi, gazete vb. çeşitli yayım/yayın platformlarında açıklayabilir, referans olarak gösterebilir veya SPK, Borsa İstanbul A.Ş., bağımsız denetim kuruluşları ile paylaşabilir. Alıcı bu duruma gayri kabili rücu olarak peşinen muvafakat eder. Taraflar, işbu proformada yer alan bilgilerin içsel bilgi niteliği taşıdığını, KAP bildirimi olmaksızın hiçbir şekilde 3. kişilerle paylaşılmayacağını, bu bilgilere erişen personellerine de gerekli bilgilendirmeleri gerçekleştireceklerini kabul ve beyan eder.
13)İşbu proforma imzalanmış ve ön ödeme yapılmış olsa dahi imza tarihinden sonra proforma konusu ürünlerin üretiminde kullanılmakta olan hücrelerin, diğer ham maddelerin veya malzemelerin tedariki sürecinde gözetim uygulanması, idari düzenlemeler yapılması veya herhangi bir başkaca nedenle ilave gümrük maliyeti, vergi, harç vb. yükümlülüklerin doğması ve/veya bunların artması sebebiyle maliyet artışı olması halinde, bu maliyet artışı Satıcı tarafından ilgili artış tutarında hesaplanacak ve Satıcıya ödenecek toplam bedele ilave edilecektir. Alıcı tarafından bakiye ödeme de ilave edilen bu artış dikkate alınarak yapılacaktır. Taraflar bu hükmü peşinen kabul eder.
14Alıcının, ürünlerin gümrük işlemlerinin Satıcı tarafından yapılmasını talep etmesi halinde Satıcı, gümrük işlemlerine ilişkin masraf ve gümrük vergilerini Alıcıdan talep edecektir. Satıcı, söz konusu gümrük masraflarını ve gümrük vergilerini Satıcıya en geç ürünün gümrük işlemlerinin tamamlanmasından önce ödeyeceğini kabul ve beyan eder.
15)Proforma konusu güneş panellerinin, garanti koşullarına uygun olarak kullanılmaları şartıyla, teslim tarihinden itibaren %97,5, 12. yılın sonunda %90, 30. Yılın sonunda %80 lineer performans garantisi bulunmaktadır. Garanti koşullarına uygun olmayan kullanımlar veya kullanıcı hatalarından dolayı oluşabilecek sorunlar ve kusurlar garanti kapsamı dışındadır. Ürünlerin garantisine ilişkin olarak üreticilerinin belirlemiş olduğu garanti süresi ve koşulları geçerlidir. Ürünlerde garanti kapsamında oluşacak teknik sorun ve arızalardan ve ürünlerin garantilerine ilişkin tüm taleplerden proforma konusu ürünlerin üreticisi olan firma sorumludur. Alıcı oluşabilecek teknik sorunlarda ve garantiye ilişkin tüm taleplerinde doğrudan üretici firma ile iletişime geçecektir. Satıcı üreticisi olmadığı ürünlerde meydana gelebilecek sorun ve kusurlardan hiçbir şekilde sorumlu tutulamaz. Taraflar bu hususu peşinen kabul ve beyan ederler.</t>
  </si>
  <si>
    <t>HSK-TT-15KW-TF</t>
  </si>
  <si>
    <t>NEW 15kW Galvaniz DC/AC Hazır Sulama Kutusu</t>
  </si>
  <si>
    <t>HSK-TT-18.5KW-TF</t>
  </si>
  <si>
    <t>NEW 18,5kW Galvaniz DC/AC Hazır Sulama Kutusu</t>
  </si>
  <si>
    <t>HSK-TT-22KW-TF</t>
  </si>
  <si>
    <t>NEW 22kW Galvaniz  DC/AC Hazır Sulama Kutusu</t>
  </si>
  <si>
    <t>HSK-TT-30KW-TF</t>
  </si>
  <si>
    <t>NEW 30kW Galvaniz  DC/AC Hazır Sulama Kutusu</t>
  </si>
  <si>
    <t>HSK-TT-37KW-TF</t>
  </si>
  <si>
    <t>NEW 37kW Galvaniz  DC/AC Hazır Sulama Kutusu</t>
  </si>
  <si>
    <t>HSK-TT-45KW-TF</t>
  </si>
  <si>
    <t>NEW 45kW Galvaniz  DC/AC Hazır Sulama Kutusu</t>
  </si>
  <si>
    <t>HSK-TT-55KW-TF</t>
  </si>
  <si>
    <t>NEW 55kW Galvaniz  DC/AC Hazır Sulama Kutusu</t>
  </si>
  <si>
    <t>HSK-TT-75KW-TF</t>
  </si>
  <si>
    <t>NEW 75kW Galvaniz  DC/AC Hazır Sulama Kutusu</t>
  </si>
  <si>
    <t>HSK-TT-90KW-TF</t>
  </si>
  <si>
    <t>NEW 90kW Galvaniz  DC/AC Hazır Sulama Kutusu</t>
  </si>
  <si>
    <t>HSK-TT-110KW-TF</t>
  </si>
  <si>
    <t>NEW 110kW Galvaniz  DC/AC Hazır Sulama Kutusu</t>
  </si>
  <si>
    <t>HSK-TT-132KW-TF</t>
  </si>
  <si>
    <t>NEW 132kW Galvaniz  DC/AC Hazır Sulama Kutusu</t>
  </si>
  <si>
    <t>HSK-TT-160KW-TF</t>
  </si>
  <si>
    <t>NEW 160kW Galvaniz  DC/AC Hazır Sulama Kutusu</t>
  </si>
  <si>
    <t>HSK-TT-185KW-TF</t>
  </si>
  <si>
    <t>NEW 185kW Galvaniz  DC/AC Hazır Sulama Kutusu</t>
  </si>
  <si>
    <t>HSK-TT-250KW-TF</t>
  </si>
  <si>
    <t>NEW 250kW Galvaniz  DC/AC Hazır Sulama Kutusu</t>
  </si>
  <si>
    <t>TOMMATECH  900VDC SULAMA İNVERTERLERİ</t>
  </si>
  <si>
    <t>INV-SLM-TF-V2-7.5KW</t>
  </si>
  <si>
    <t>TT-7,5 kW 3 Faz Sulama Pompası İnvertörü 1000VDC</t>
  </si>
  <si>
    <t>INV-SLM-TF-V2-11KW</t>
  </si>
  <si>
    <t>TT-11 kW 3 Faz Sulama Pompası İnvertörü 1000VDC</t>
  </si>
  <si>
    <t>INV-SLM-TF-V2-15KW</t>
  </si>
  <si>
    <t>TT-15 kW 3 Faz Sulama Pompası İnvertörü 1000VDC</t>
  </si>
  <si>
    <t>TOMMATECH YÜKSEK VOLTAJ 1000VDC SULAMA İNVERTERLERİ</t>
  </si>
  <si>
    <t>ENDÜSTRİYEL ISI POMPASI</t>
  </si>
  <si>
    <t>HP-TT-IND-86-R410A</t>
  </si>
  <si>
    <t>ISI POMPASI ENDUSTRIYEL TIP-86KW-R410A</t>
  </si>
  <si>
    <t>HP-TT-IND-45-R410A</t>
  </si>
  <si>
    <t>ISI POMPASI ENDUSTRIYEL TIP-45KW-R410A</t>
  </si>
  <si>
    <t>KSA-MTL-TBN-12.8V-102AH</t>
  </si>
  <si>
    <t>KSA-MTL-TBN-12.8V-204AH</t>
  </si>
  <si>
    <t>KSA-MTL-TBN-25.6V-51.2V</t>
  </si>
  <si>
    <t>INV-HYB-48V-15K-F-TF</t>
  </si>
  <si>
    <t>INV-HYB-48V-20K-F-TF</t>
  </si>
  <si>
    <t>SRJ-TT-AC-DVR-24V-100A</t>
  </si>
  <si>
    <t>SRJ-TT-AC-DVR-80V-100A</t>
  </si>
  <si>
    <t>SRJ-TT-AC-DVR-80V-200A</t>
  </si>
  <si>
    <t>AKS-ASKI-BLKN-PNL</t>
  </si>
  <si>
    <t>ALT TABAN-12.8V-102AH</t>
  </si>
  <si>
    <t>ALT TABAN-12.8V-204AH</t>
  </si>
  <si>
    <t>ALT TABAN-25.6V 208AH-51.2V 102AH</t>
  </si>
  <si>
    <t>TommaTech 15K 48V F 2MPPT 15.000W</t>
  </si>
  <si>
    <t>TommaTech 20K 48V F 2MPPT 20.000W</t>
  </si>
  <si>
    <t>TT-5,5 kW 3 Faz/380 SulamaPompası İnvertörü 900VDC</t>
  </si>
  <si>
    <t>TT-2,2 kW,1 Faz/220 SulamaPompası İnvertörü 900VDC</t>
  </si>
  <si>
    <t>TT-2,2 kW,3 Faz/380 Sulama Pompasıİnvertörü 900VDC</t>
  </si>
  <si>
    <t>TT-4 kW 3 Faz/380 SulamaPompası İnvertörü 900VDC</t>
  </si>
  <si>
    <t>TT-18,5 kW 3 Faz/380 SulamaPompası İnvertörü 900VDC</t>
  </si>
  <si>
    <t>TT-30 kW 3 Faz/380 SulamaPompası İnvertörü 900VDC</t>
  </si>
  <si>
    <t>TT-37 kW 3 Faz/380 SulamaPompası İnvertörü 900VDC</t>
  </si>
  <si>
    <t>TT-45 kW 3 Faz/380 SulamaPompası İnvertörü 900VDC</t>
  </si>
  <si>
    <t>TT-55 kW 3 Faz/380 SulamaPompası İnvertörü 900VDC</t>
  </si>
  <si>
    <t>TT-75 kW 3 Faz/380 SulamaPompası İnvertörü 900VDC</t>
  </si>
  <si>
    <t>TT-90 kW 3 Faz/380 SulamaPompası İnvertörü 900VDC</t>
  </si>
  <si>
    <t>TT-110 kW 3 Faz/380 SulamaPompası İnvertörü 900VDC</t>
  </si>
  <si>
    <t>TT-132 kW 3 Faz/380 SulamaPompası İnvertörü 900VDC</t>
  </si>
  <si>
    <t>TT-160 kW 3 Faz/380 SulamaPompası İnvertörü 900VDC</t>
  </si>
  <si>
    <t>TT-185 kW 3 Faz/380 SulamaPompası İnvertörü 900VDC</t>
  </si>
  <si>
    <t>TT-250 kW 3 Faz/380 SulamaPompası İnvertörü 900VDC</t>
  </si>
  <si>
    <t>HP-RST-MF-006-N-M1</t>
  </si>
  <si>
    <t>EVI Monofaze İnvertör(Isıtma&amp;Soğutma) ISI Pompası 6KW-220V</t>
  </si>
  <si>
    <t>HP-RST-MF-009-N-M1</t>
  </si>
  <si>
    <t>EVI Monofaze İnvertör(Isıtma&amp;Soğutma) ISI Pompası 9KW-220V</t>
  </si>
  <si>
    <t>EVI Monofaze İnvertör(Isıtma&amp;Soğutma) ISI Pompası 13KW-220V</t>
  </si>
  <si>
    <t>HP-RST-TF-016-N-M1</t>
  </si>
  <si>
    <t>PANEL GRUBU ÜRÜN MÜDÜRLÜĞÜ</t>
  </si>
  <si>
    <t>SIZDIRMAZ PANEL ÜRÜN MÜDÜRLÜĞÜ</t>
  </si>
  <si>
    <t>KÜÇÜK Wp PANEL ÜRÜN MÜDÜRLÜĞÜ</t>
  </si>
  <si>
    <t>MARİNE&amp;ESNEK PANEL ÜRÜN MÜDÜRLÜĞÜ</t>
  </si>
  <si>
    <t>ON GRİD ÜRÜN İNVERTER MÜDÜRLÜĞÜ</t>
  </si>
  <si>
    <t>LİTYUM BATARYA ÜRÜN MÜDÜRLÜĞÜ</t>
  </si>
  <si>
    <t>OFF GRİD İNVERTER ÜRÜN MÜDÜRLÜĞÜ</t>
  </si>
  <si>
    <t>EV CHARGE ÜRÜN MÜDÜRLÜĞÜ</t>
  </si>
  <si>
    <t>SOLAR SULAMA İNVERTER ÜRÜN MÜDÜRLÜĞÜ</t>
  </si>
  <si>
    <t>LED AYDINLATMA ÜRÜN MÜDÜRLÜĞÜ</t>
  </si>
  <si>
    <t>ISI POMPASI ÜRÜN MÜDÜRLÜĞÜ</t>
  </si>
  <si>
    <t>TOMMATECH MONOFAZE ON-GRID İNVERTER SERİSİ</t>
  </si>
  <si>
    <t>TOMMATECH TRIFAZE  ON-GRID İNVERTER SERİSİ</t>
  </si>
  <si>
    <t>TOMMATECH MONOFAZE HYBRID ON-GRID İNVERTER SERİSİ</t>
  </si>
  <si>
    <t>TOMMATECH TRIFAZE HYBRID ON-GRID İNVERTER SERİSİ</t>
  </si>
  <si>
    <t>TOMMATECH MONOFAZE OFF-GRID AKILLI İNVERTER SERİSİ</t>
  </si>
  <si>
    <t>TOMMATECH TRIFAZE OFF-GRID HYBRID İNVERTER SERİSİ</t>
  </si>
  <si>
    <t>TOMMATECH EV TİPİ ARAÇ ŞARJ İSTASYONU</t>
  </si>
  <si>
    <t>6,0mm Solar Kablo PVI1-F Kırmızı</t>
  </si>
  <si>
    <t>6,0mm Solar Kablo PVI1-F Siyah</t>
  </si>
  <si>
    <t>CW-144PM10</t>
  </si>
  <si>
    <t>CWT550-144PM10</t>
  </si>
  <si>
    <t>CW Enerji 550Wp M10 10BB HC-MB Güneş Paneli</t>
  </si>
  <si>
    <t>CW-144PMB10</t>
  </si>
  <si>
    <t>CW-108TN10</t>
  </si>
  <si>
    <t>CW-108TNB10</t>
  </si>
  <si>
    <t>CW-108TNFB10</t>
  </si>
  <si>
    <t>CW-144TN10</t>
  </si>
  <si>
    <t>CW-108PM12</t>
  </si>
  <si>
    <t>CW-108PMB12</t>
  </si>
  <si>
    <t>TT-144PM10</t>
  </si>
  <si>
    <t>TT-108TN10</t>
  </si>
  <si>
    <t>TT-108TNB10</t>
  </si>
  <si>
    <t>TT-108TNFB10</t>
  </si>
  <si>
    <t>TT-144TN10</t>
  </si>
  <si>
    <t>TT-144TNB10</t>
  </si>
  <si>
    <t>TT-108PM12</t>
  </si>
  <si>
    <t>CW-108TNCK10</t>
  </si>
  <si>
    <t>CW-108PM12-SZ</t>
  </si>
  <si>
    <t>CW-144TNCK10</t>
  </si>
  <si>
    <t>TT-108TNCK10</t>
  </si>
  <si>
    <t>TT-144TNCK10</t>
  </si>
  <si>
    <t>TT-KCK</t>
  </si>
  <si>
    <t>TT-KCK-B</t>
  </si>
  <si>
    <t>TT-KCK-FB</t>
  </si>
  <si>
    <t>MEP-SMSY-CKT</t>
  </si>
  <si>
    <t>GP-EL</t>
  </si>
  <si>
    <t>GP-EP</t>
  </si>
  <si>
    <t>MEP-BTR</t>
  </si>
  <si>
    <t>ONG-TT-AT-HM</t>
  </si>
  <si>
    <t>ONG-TT-TAT-PK</t>
  </si>
  <si>
    <t>ONG-TT-MF-HY</t>
  </si>
  <si>
    <t>ONG-TT-TF-HY</t>
  </si>
  <si>
    <t>EDS-TT</t>
  </si>
  <si>
    <t>ONG-TT-AKS</t>
  </si>
  <si>
    <t>ONG-TT-HV-BTR</t>
  </si>
  <si>
    <t>ONG-HW</t>
  </si>
  <si>
    <t>ONG-PKT-MICRO</t>
  </si>
  <si>
    <t>BTR-P</t>
  </si>
  <si>
    <t>BTR-AKS</t>
  </si>
  <si>
    <t>BTR-SRJ</t>
  </si>
  <si>
    <t>OFG-TT-MF</t>
  </si>
  <si>
    <t>OFG-TT-TF-HY</t>
  </si>
  <si>
    <t>OFG-SSC</t>
  </si>
  <si>
    <t>OFG-EDS</t>
  </si>
  <si>
    <t>EVC-C</t>
  </si>
  <si>
    <t>EVC-HT</t>
  </si>
  <si>
    <t>SLM</t>
  </si>
  <si>
    <t>EVC</t>
  </si>
  <si>
    <t>OFG</t>
  </si>
  <si>
    <t>ONG</t>
  </si>
  <si>
    <t>SLM-HSK</t>
  </si>
  <si>
    <t>SLM-INV-900</t>
  </si>
  <si>
    <t>SLM-INV-1000</t>
  </si>
  <si>
    <t>AYC</t>
  </si>
  <si>
    <t>ALT YAPI&amp;CARPORT ÜRÜN MÜDÜRLÜĞÜ</t>
  </si>
  <si>
    <t>AYC-KBL</t>
  </si>
  <si>
    <t>AYC-KNN</t>
  </si>
  <si>
    <t>TT-BAĞLANTI EKİPMANLARI SETLERİ</t>
  </si>
  <si>
    <t>AYC-BES</t>
  </si>
  <si>
    <t>AYC-AL</t>
  </si>
  <si>
    <t>AYC-KRM</t>
  </si>
  <si>
    <t>AYC-TSA</t>
  </si>
  <si>
    <t>AYC-DZ</t>
  </si>
  <si>
    <t>AYC-570</t>
  </si>
  <si>
    <t>AYC-PKT</t>
  </si>
  <si>
    <t>LED-OTO</t>
  </si>
  <si>
    <t>LED-KIT</t>
  </si>
  <si>
    <t>LED-DRK</t>
  </si>
  <si>
    <t>HPE</t>
  </si>
  <si>
    <t>HPH</t>
  </si>
  <si>
    <t>HP-S</t>
  </si>
  <si>
    <t>HP-E</t>
  </si>
  <si>
    <t>HP-RST-MF-016-N-M1</t>
  </si>
  <si>
    <t>CWT445-108TN10</t>
  </si>
  <si>
    <t>CW Enerji 445Wp 16BB TOPcon Güneş Paneli</t>
  </si>
  <si>
    <t>CWT445-108TNB10</t>
  </si>
  <si>
    <t>CW Enerji 445Wp Bifacial 16BB TOPCon Güneş Paneli</t>
  </si>
  <si>
    <t>CWT445-108TNB10-G2G</t>
  </si>
  <si>
    <t>CW Enerji 445Wp Bifacial TOPCon Cam Cama Güneş Paneli</t>
  </si>
  <si>
    <t>CWT445-108TNFB10</t>
  </si>
  <si>
    <t>CW Enerji 445Wp Black Series 16BB TOPCon Güneş Paneli</t>
  </si>
  <si>
    <t>TT450-108TN10</t>
  </si>
  <si>
    <t>TommaTech 450Wp 16BB TOPcon Güneş Paneli</t>
  </si>
  <si>
    <t>TT450-108TNB10-G2G</t>
  </si>
  <si>
    <t>TommaTech 450Wp Bifacial TOPCon Cam Cama Güneş Paneli</t>
  </si>
  <si>
    <t>TT450-108TNFB10</t>
  </si>
  <si>
    <t>TommaTech 450Wp Dark Series 16BB TOPCon Güneş Paneli</t>
  </si>
  <si>
    <t>TT-LED-YY-20W-SV</t>
  </si>
  <si>
    <t>YURUME YOLU AYDINLATMA-20W-SENSORLU</t>
  </si>
  <si>
    <t>TT-LED-YY-20W-SY</t>
  </si>
  <si>
    <t>YURUME YOLU AYDINLATMA-20W-SENSORSUZ</t>
  </si>
  <si>
    <t>TT-LED-YA-20W-SV</t>
  </si>
  <si>
    <t>SOLAR AYDINLATMA-GOVDE1-20W-SENSORLU</t>
  </si>
  <si>
    <t>TT-LED-YA-20W-SY</t>
  </si>
  <si>
    <t>SOLAR AYDINLATMA-GOVDE1-20W-SENSORSUZ</t>
  </si>
  <si>
    <t>TT-LED-YA-36W-SV</t>
  </si>
  <si>
    <t>SOLAR AYDINLATMA-GOVDE1-36W-SENSORLU</t>
  </si>
  <si>
    <t>TT-LED-YA-36W-SY</t>
  </si>
  <si>
    <t>SOLAR AYDINLATMA-GOVDE1-36W-SENSORSUZ</t>
  </si>
  <si>
    <t>TT-LED-YA-58W-SV</t>
  </si>
  <si>
    <t>SOLAR AYDINLATMA-GOVDE1-58W-SENSORLU</t>
  </si>
  <si>
    <t>TT-LED-YA-58W-SY</t>
  </si>
  <si>
    <t>SOLAR AYDINLATMA-GOVDE1-58W-SENSORSUZ</t>
  </si>
  <si>
    <t>TT-LED-YA-90W-SV</t>
  </si>
  <si>
    <t>SOLAR AYDINLATMA-GOVDE1-90W-SENSORLU</t>
  </si>
  <si>
    <t>TT-LED-YA-90W-SY</t>
  </si>
  <si>
    <t>SOLAR AYDINLATMA-GOVDE1-90W-SENSORSUZ</t>
  </si>
  <si>
    <t>SA-AKS-DRK-KTU-4M</t>
  </si>
  <si>
    <t>TommaTech 4m Kutu Profil Direk</t>
  </si>
  <si>
    <t>TT-108PMCK12</t>
  </si>
  <si>
    <t>TT--108TNCK10</t>
  </si>
  <si>
    <t>ONG-TT</t>
  </si>
  <si>
    <t>ONG-EDS</t>
  </si>
  <si>
    <t>SRJ-TT-AC-ENT-24V-50A</t>
  </si>
  <si>
    <t>SRJ-TT-AC-ENT-48V-60A</t>
  </si>
  <si>
    <t>SRJ-TT-AC-DVR-48V-150A</t>
  </si>
  <si>
    <t>SRJ-TT-ADJ-30-100V-200A</t>
  </si>
  <si>
    <t>SRJ-TT-ADJ-40-100V-200A</t>
  </si>
  <si>
    <t>SRJ-TT-ADJ-40-100V-300A</t>
  </si>
  <si>
    <t>OFG-TT</t>
  </si>
  <si>
    <t>EVC-TT-AC-22KW-C</t>
  </si>
  <si>
    <t>EVC-TT-AC-44KW-C</t>
  </si>
  <si>
    <t>EVC-TT-DC060KW-400AV2-TF</t>
  </si>
  <si>
    <t>KNN-SMC4-MC4</t>
  </si>
  <si>
    <t>AYC-SLM</t>
  </si>
  <si>
    <t>LED</t>
  </si>
  <si>
    <t>HP</t>
  </si>
  <si>
    <t>SF</t>
  </si>
  <si>
    <t>AE-</t>
  </si>
  <si>
    <t>BTR-P-51.2V-280AH</t>
  </si>
  <si>
    <t>LFP Batarya Rack - 51.2V 280Ah(6000-8000Cycle)</t>
  </si>
  <si>
    <t>AKS-KBL-SET-ECO-1.5M</t>
  </si>
  <si>
    <t>INV-SLM-TF-LED-22KW</t>
  </si>
  <si>
    <t>INV-SLM-TF-V2-LED-30KW</t>
  </si>
  <si>
    <t>TommaTech BATARYA SARJ UNITESI-ENTEGRE-24V-50A</t>
  </si>
  <si>
    <t>TommaTech BATARYA SARJ UNITESI-ENTEGRE-48V-30A</t>
  </si>
  <si>
    <t>TommaTech BATARYA SARJ UNITESI-ENTEGRE-48V-60A</t>
  </si>
  <si>
    <t>TommaTech BATARYA SARJ UNITESI-MOBIL-24V-100A</t>
  </si>
  <si>
    <t>TommaTech BATARYA SARJ UNITESI-MOBIL-48V-100A</t>
  </si>
  <si>
    <t>TommaTech BATARYA SARJ UNITESI-DUVAR TIPI-24V-100A</t>
  </si>
  <si>
    <t>TommaTech BATARYA SARJ UNITESI-DUVAR TIPI-48V-100A</t>
  </si>
  <si>
    <t>TommaTech BATARYA SARJ UNITESI-DUVAR TIPI-48V-150A</t>
  </si>
  <si>
    <t>TommaTech BATARYA SARJ UNITESI-DUVAR TIPI-80V-100A</t>
  </si>
  <si>
    <t>TommaTech BATARYA SARJ UNITESI-DUVAR TIPI-80V-200A</t>
  </si>
  <si>
    <t>TommaTech BATARYA SARJ UNITESI-AYARLANABİLİR MOBIL-30V-100V-200A</t>
  </si>
  <si>
    <t>TommaTech BATARYA SARJ UNITE-AYARLANABİLİR 40V-100V-200A</t>
  </si>
  <si>
    <t>TommaTech BATARYA SARJ UNITE-AYARLANABİLİR 40V-100V-300A</t>
  </si>
  <si>
    <t>TT-22 kW 3 Faz/380 SulamaPompası İnvertörü 900VDC-LED</t>
  </si>
  <si>
    <t>TT-30 kW 3 Faz Sulama Pompası İnvertörü 1000VDC-LED</t>
  </si>
  <si>
    <t>Eco Serisi Güç Kablosu Seti 1.5m</t>
  </si>
  <si>
    <t>TommaTech Ticari 22kW AC Araç Şarj Cihazı</t>
  </si>
  <si>
    <t>TommaTech Ticari 44kW AC Araç Şarj Cihazı</t>
  </si>
  <si>
    <t>TT-15 kW 3 Faz/380 SulamaPompası İnvertörü 900VDC</t>
  </si>
  <si>
    <t>SPI-TT-09-15.0-TF</t>
  </si>
  <si>
    <t>UM-GP</t>
  </si>
  <si>
    <t>UM-GPSZ</t>
  </si>
  <si>
    <t>UM-GPK</t>
  </si>
  <si>
    <t>UM-MEP</t>
  </si>
  <si>
    <t>UM-ONG</t>
  </si>
  <si>
    <t>UM-BTR</t>
  </si>
  <si>
    <t>UM-OFG</t>
  </si>
  <si>
    <t>UM-EVC</t>
  </si>
  <si>
    <t>UM-SLM</t>
  </si>
  <si>
    <t>UM-AYC</t>
  </si>
  <si>
    <t>UM-LED</t>
  </si>
  <si>
    <t>UM-EVI</t>
  </si>
  <si>
    <t>CWT96-SMSY-FLEX</t>
  </si>
  <si>
    <t>CW Enerji 96Wp Flexible Solar Şemsiye</t>
  </si>
  <si>
    <t>AKS-KBL-SET-TPE50-1.5M</t>
  </si>
  <si>
    <t>TPE-KIRMIIZI-50MM2-CLASS-5-KABLO</t>
  </si>
  <si>
    <t>HSK-TT-0,75-4KW-TF</t>
  </si>
  <si>
    <t>HSK-TT-5,5-11KW-TF</t>
  </si>
  <si>
    <t>MGI-V-500W-PLS</t>
  </si>
  <si>
    <t>TT MOBIL GUC ISTASYONU V SERISI-500W-512WH-PLUS</t>
  </si>
  <si>
    <t>MGI-V-1200W-PLS</t>
  </si>
  <si>
    <t>TT MOBIL GUC ISTASYONU V SERISI-1200W-1030WH-PLUS</t>
  </si>
  <si>
    <t>MGI-V-2400W-PLS</t>
  </si>
  <si>
    <t>TT MOBIL GUC ISTASYONU V SERISI-2400W-2240WH-PLUS</t>
  </si>
  <si>
    <t>MGI-R-500W</t>
  </si>
  <si>
    <t>TT MOBIL GUC ISTASYONU R SERISI-500W 448WH</t>
  </si>
  <si>
    <t>TOMMATECH MOBIL GUC ISTASYONU</t>
  </si>
  <si>
    <t>MEP-MGI</t>
  </si>
  <si>
    <t>MGI-</t>
  </si>
  <si>
    <t>SRJ-TT-AC-DVR-48V-200A</t>
  </si>
  <si>
    <t>NEW 0,75-4kW Galvaniz DC/AC Hazır Sulama Kutusu</t>
  </si>
  <si>
    <t>NEW 5.5-11kW Galvaniz DC/AC Hazır Sulama Kutusu</t>
  </si>
  <si>
    <t>CWT595-144TN10</t>
  </si>
  <si>
    <t>CWT550-108PMB12</t>
  </si>
  <si>
    <t>TT600-144TN10</t>
  </si>
  <si>
    <t>TT600-144TNB10</t>
  </si>
  <si>
    <t>CWT450-108TNCK10</t>
  </si>
  <si>
    <t>CWT550-108PM12-SZ</t>
  </si>
  <si>
    <t>CWT595-144TNCK10</t>
  </si>
  <si>
    <t>TT450-108TNCK10</t>
  </si>
  <si>
    <t>TT600-144TNCK10</t>
  </si>
  <si>
    <t>ESS-TT-ID-60KWH</t>
  </si>
  <si>
    <t>SRJ-TT-AC-ENT-48V-50A</t>
  </si>
  <si>
    <t>SRJ-TT-AC-DVR-80V-300A</t>
  </si>
  <si>
    <t>EVC-TT-DC060KW-CCS2-TF</t>
  </si>
  <si>
    <t>AY-KC-01-DKY-AL235MB</t>
  </si>
  <si>
    <t>HP-NEW SERISI</t>
  </si>
  <si>
    <t>HP-TT-R290-MF-8.3</t>
  </si>
  <si>
    <t>HP-TT-R290-TF-14.8</t>
  </si>
  <si>
    <t>HP-TT-R290-TF-18.2</t>
  </si>
  <si>
    <t>HP-TT-R290-TF-24</t>
  </si>
  <si>
    <t>HP-TT-EVI-R32-MF-8.4</t>
  </si>
  <si>
    <t>HP-TT-EVI-R32-TF-13</t>
  </si>
  <si>
    <t>HP-TT-EVI-R32-TF-18.2</t>
  </si>
  <si>
    <t>HP-TT-EVI-R32-TF-23</t>
  </si>
  <si>
    <t>TommaTech 600Wp 16BB TOPcon Güneş Paneli</t>
  </si>
  <si>
    <t>TommaTech 600Wp  Bifacial 16BB TOPCon Güneş Paneli</t>
  </si>
  <si>
    <t>CW Enerji  450Wp Sızdırmaz 16BB TOPCon Güneş Paneli</t>
  </si>
  <si>
    <t>CW Enerji 550Wp Su Sızdırmaz M12 12BB Güneş Paneli</t>
  </si>
  <si>
    <t>CW Enerji 595Wp Sızdırmaz 16BB TOPCon Güneş Paneli</t>
  </si>
  <si>
    <t>TommaTech 450Wp Sızdırmaz 16BB TOPCon Güneş Paneli</t>
  </si>
  <si>
    <t>TommaTech 600Wp Sızdırmaz 16BB TOPCon Güneş Paneli</t>
  </si>
  <si>
    <t>TommaTech Storage System-Indoor-60kwh</t>
  </si>
  <si>
    <t>CW Enerji 550Wp Bifacial 108PMB12 Güneş Paneli</t>
  </si>
  <si>
    <t>ISI POMPASI-R290-MONOFAZE-8.3</t>
  </si>
  <si>
    <t>ISI POMPASI-R290-TRIFAZE-14.8</t>
  </si>
  <si>
    <t>ISI POMPASI-R290-TRIFAZE-18.2</t>
  </si>
  <si>
    <t>ISI POMPASI-R290-TRIFAZE-24</t>
  </si>
  <si>
    <t>ISI POMPASI-EVI-R32-MONOFAZE-8.4</t>
  </si>
  <si>
    <t>ISI POMPASI-EVI-R32-TRIFAZE-13</t>
  </si>
  <si>
    <t>ISI POMPASI-EVI-R32-TRIFAZE-18.2</t>
  </si>
  <si>
    <t>ISI POMPASI-EVI-R32-TRIFAZE-23</t>
  </si>
  <si>
    <t>NEW SERISI ISI POMPALARI</t>
  </si>
  <si>
    <t>AY-CAR-STL-1CAR</t>
  </si>
  <si>
    <t>AY-CAR-STL-2CAR</t>
  </si>
  <si>
    <t>AY-CAR-STL-4CAR</t>
  </si>
  <si>
    <t>AY-CAR-STL-6CAR</t>
  </si>
  <si>
    <t>1 Araçlık Carport için Çelik Konstrüksiyon</t>
  </si>
  <si>
    <t>2 Araçlık Carport için Çelik Konstrüksiyon</t>
  </si>
  <si>
    <t>4 Araçlık Carport için Çelik Konstrüksiyon</t>
  </si>
  <si>
    <t>6 Araçlık Carport için Çelik Konstrüksiyon</t>
  </si>
  <si>
    <t>TommaTech BATARYA SARJ UNITESI-ENTEGRE-48V-50A</t>
  </si>
  <si>
    <t>TommaTech BATARYA SARJ UNITESI-DUVAR TIPI-48V-200A</t>
  </si>
  <si>
    <t>TommaTech BATARYA SARJ UNITESI-DUVAR TIPI-80V-300A</t>
  </si>
  <si>
    <t>TommaTech DC060KW 200A DC Araç Şarj İstasyonu</t>
  </si>
  <si>
    <t>TommaTech Ticari 60kW 400A V2 DCAraçŞarjİstasyonu</t>
  </si>
  <si>
    <t>TommaTech Ticari 120kW 200A DC Araç Şarj İstasyonu</t>
  </si>
  <si>
    <t>TommaTech Ticari 120kW 400A Booster Araç Şarj İstasyonu</t>
  </si>
  <si>
    <t>TommaTech Ticari 180kW 400A Booster Araç Şarj İstasyonu</t>
  </si>
  <si>
    <t>TOMMATECH (İNVERTÖRSÜZ) GALVANİZ SULAMA PANOSU</t>
  </si>
  <si>
    <t>TommaTech Ticari 180kW 200A DC Araç Şarj İstasyonu</t>
  </si>
  <si>
    <t>INV-SLM-TF-LED-18.5KW</t>
  </si>
  <si>
    <t>TT-18,5 kW 3 Faz/380 SulamaPompası İnvertörü 900VDC-LED</t>
  </si>
  <si>
    <t>02-01-2024 Fiyat Listesi</t>
  </si>
  <si>
    <t>TTL-CW-144PM10</t>
  </si>
  <si>
    <t>TTL-CW-144PMB10</t>
  </si>
  <si>
    <t>TTL-CW-108TN10</t>
  </si>
  <si>
    <t>CWT450-108TN10</t>
  </si>
  <si>
    <t>CW Enerji 450Wp 16BB TOPcon Güneş Paneli</t>
  </si>
  <si>
    <t>TTL-CW-108TNB10</t>
  </si>
  <si>
    <t>CWT450-108TNB10</t>
  </si>
  <si>
    <t>CW Enerji 450Wp Bifacial 16BB TOPCon Güneş Paneli</t>
  </si>
  <si>
    <t>TTL-CW-108TNFB10</t>
  </si>
  <si>
    <t>CWT450-108TNFB10</t>
  </si>
  <si>
    <t>CW Enerji 450Wp Black Series 16BB TOPCon Güneş Paneli</t>
  </si>
  <si>
    <t>TTL-CW-144TN10</t>
  </si>
  <si>
    <t>CW Enerji 595Wp 16BB TOPcon Güneş Paneli</t>
  </si>
  <si>
    <t>TTL-CW-144TNB10</t>
  </si>
  <si>
    <t>CW ENERJİ M10 TOPCON N-TYPE 144TNB10 GÜNEŞ PANELLERİ</t>
  </si>
  <si>
    <t>CWT595-144TNB10</t>
  </si>
  <si>
    <t>CW Enerji 595Wp Bifacial 16BB TOPcon Güneş Paneli</t>
  </si>
  <si>
    <t>CWT595-108TNB10-G2G</t>
  </si>
  <si>
    <t>CW Enerji 595Wp Bifacial TOPCon Cam Cama Güneş Paneli</t>
  </si>
  <si>
    <t>TTL-CW-108PM12</t>
  </si>
  <si>
    <t>TTL-CW-108PMB12</t>
  </si>
  <si>
    <t>CW Enerji550Wp Bifacial 108PMB12 Güneş Paneli</t>
  </si>
  <si>
    <t>TTL-TT-144PM10</t>
  </si>
  <si>
    <t>TTL-TT-108TN10</t>
  </si>
  <si>
    <t>TTL-TT-108TNFB10</t>
  </si>
  <si>
    <t>TTL-TT-144TN10</t>
  </si>
  <si>
    <t>TTL-TT-144TNB10</t>
  </si>
  <si>
    <t>TTL-TT-108PM12</t>
  </si>
  <si>
    <t>TTL-TT-108PMB12</t>
  </si>
  <si>
    <t>TOMMATECH M12 PERC MONOKRİSTAL 108PMB12 GÜNEŞ PANELLERİ</t>
  </si>
  <si>
    <t>TT550-108PMB12</t>
  </si>
  <si>
    <t>TommaTech 550Wp Bifacial M12 12BB  HC-MB Güneş Paneli</t>
  </si>
  <si>
    <t>DIOAMOND</t>
  </si>
  <si>
    <t>DI600-144TNB10</t>
  </si>
  <si>
    <t>CW ENERJİ M10 SU SIZDIRMAZ PERC MONOKRİSTAL 108TNBCK10 GÜNEŞ PANELLERİ</t>
  </si>
  <si>
    <t>TT-KCK-TG</t>
  </si>
  <si>
    <t>TOMMATECH TOPcon 36TN10/72TN10 GÜNEŞ PANELLERİ</t>
  </si>
  <si>
    <t>TT025-36TN10</t>
  </si>
  <si>
    <t xml:space="preserve">Tommatech 25Wp TOPcon 36TN10Güneş Paneli </t>
  </si>
  <si>
    <t>TT045-36TN10</t>
  </si>
  <si>
    <t xml:space="preserve">Tommatech 45Wp TOPcon 36TN10Güneş Paneli </t>
  </si>
  <si>
    <t>TT055-36TN10</t>
  </si>
  <si>
    <t xml:space="preserve">Tommatech 55Wp TOPcon 36TN10Güneş Paneli </t>
  </si>
  <si>
    <t>TT070-36TN10</t>
  </si>
  <si>
    <t xml:space="preserve">Tommatech 70Wp TOPcon 36TN10Güneş Paneli </t>
  </si>
  <si>
    <t>TT080-36TN10</t>
  </si>
  <si>
    <t xml:space="preserve">Tommatech 80Wp TOPcon 36TN10Güneş Paneli </t>
  </si>
  <si>
    <t>TT100-36TN10</t>
  </si>
  <si>
    <t xml:space="preserve">Tommatech 100Wp TOPcon 36TN10Güneş Paneli </t>
  </si>
  <si>
    <t>TT110-36TN10</t>
  </si>
  <si>
    <t xml:space="preserve">Tommatech 110Wp TOPcon 36TN10Güneş Paneli </t>
  </si>
  <si>
    <t>TT120-36TN10</t>
  </si>
  <si>
    <t xml:space="preserve">Tommatech 120Wp TOPcon 36TN10Güneş Paneli </t>
  </si>
  <si>
    <t>TT130-36TN10</t>
  </si>
  <si>
    <t xml:space="preserve">Tommatech 130Wp TOPcon 36TN10Güneş Paneli </t>
  </si>
  <si>
    <t>TT-FLEX-200</t>
  </si>
  <si>
    <t>TommaTech 200Wp Esnek Güneş Paneli</t>
  </si>
  <si>
    <t>TommaTech Uno Hybrid-K 3.0kW Tek Faz Hibrit İnvertör</t>
  </si>
  <si>
    <t>TommaTech Uno Hybrid-K 3.7kW Tek Faz Hibrit İnvertör</t>
  </si>
  <si>
    <t>TommaTech Uno Hybrid-K 5.0kW Tek Faz Hibrit İnvertör</t>
  </si>
  <si>
    <t>TommaTech Uno Hybrid-K 6.0kW Tek Faz Hibrit İnvertör</t>
  </si>
  <si>
    <t>TommaTech Uno Hybrid-K 7.5kW Tek Faz Hibrit İnvertör</t>
  </si>
  <si>
    <t>ONG-TT-HY-8.0-GP-MF-H</t>
  </si>
  <si>
    <t>TommaTech GP Serisi Hybrid 8kW Tek Faz Hibrit İnvertör</t>
  </si>
  <si>
    <t>ONG-TT-HY-8.0-BP-MF-H</t>
  </si>
  <si>
    <t>TommaTech BP Serisi Hybrid 8kW Tek Faz Hibrit İnvertör</t>
  </si>
  <si>
    <t>ONG-TT-HY-10.0-BP-MF-H</t>
  </si>
  <si>
    <t>TommaTech BP Serisi Hybrid 10kW Tek Faz Hibrit İnvertör</t>
  </si>
  <si>
    <t>TommaTech Trio Hybrid-K 5.0kW Üç Faz Hibrit İnvertör</t>
  </si>
  <si>
    <t>TommaTech Trio Hybrid-K 6.0kW Üç Faz Hibrit İnvertör</t>
  </si>
  <si>
    <t>TommaTech Trio Hybrid-K 8.0kW Üç Faz Hibrit İnvertör</t>
  </si>
  <si>
    <t>TommaTech Trio Hybrid 10.0kW Üç Faz Hibrit İnvertör</t>
  </si>
  <si>
    <t>TommaTech Trio Hybrid-K 10.0kW Üç Faz Hibrit İnvertör</t>
  </si>
  <si>
    <t>TommaTech Trio Hybrid-K 12.0kW Üç Faz Hibrit İnvertör</t>
  </si>
  <si>
    <t>TommaTech Trio Hybrid-K 15.0kW Üç Faz Hibrit İnvertör</t>
  </si>
  <si>
    <t>ONG-TT-HY-15-PRO-HV</t>
  </si>
  <si>
    <t>TommaTech Trio Hybrid-Pro 15kW HV Hibrit inverter</t>
  </si>
  <si>
    <t>INV-TT-TF-M80K</t>
  </si>
  <si>
    <t>TommaTech 80kW Hibrit İnverter</t>
  </si>
  <si>
    <t>ESS-TT-ID-25KWH</t>
  </si>
  <si>
    <t>TommaTech Storage System-Indoor-25kWh (Modüler)</t>
  </si>
  <si>
    <t>BTRY-ID-5.1KWH-MDL</t>
  </si>
  <si>
    <t>TommaTech Indoor Lityum Batarya Modülü 5.1kWh</t>
  </si>
  <si>
    <t>TommaTech 3 KWh Lityum Aksesuar Seti(Üst kapak+Taban+Askı+Kablolar)</t>
  </si>
  <si>
    <t>BTRY-TT-MDL-PRLL-V2</t>
  </si>
  <si>
    <t>TommaTech Battery Paralel Box for 3.0kWh/5.8kWh</t>
  </si>
  <si>
    <t>BTRY-TT-3.0-KWH-ACC-PRLL</t>
  </si>
  <si>
    <t>TommaTech 3.0kWh Batarya Paralel Box Aksesuar Seti</t>
  </si>
  <si>
    <t>BTRY-TT-5.8-KWH-ACC-PRLL</t>
  </si>
  <si>
    <t>TommaTech 5.8kWh Batarya Paralel Box Aksesuar Seti</t>
  </si>
  <si>
    <t>BTR-P-PB-51.2V-100AH</t>
  </si>
  <si>
    <t>Tommatech LiFePO4 PB Series 51.2V 100AH LV Batarya</t>
  </si>
  <si>
    <t>EVC-TT-DC030KW-100A-1G</t>
  </si>
  <si>
    <t>TommaTech  DC 30KW 100A Tek Çıkışlı EVC</t>
  </si>
  <si>
    <t>EVC-TT-DC040KW-150A-1G</t>
  </si>
  <si>
    <t>TommaTech  DC 40KW 150A Tek Çıkışlı EVC</t>
  </si>
  <si>
    <t>EVC-TT-DC060KW-200A-1G</t>
  </si>
  <si>
    <t>TommaTech  DC 60KW 200A Tek Çıkışlı EVC</t>
  </si>
  <si>
    <t>EVC-TT-DC060KW-200A-2G</t>
  </si>
  <si>
    <t>TommaTech  DC 60KW 200A Çift Çıkışlı EVC</t>
  </si>
  <si>
    <t>EVC-TT-DC080KW-250A-2G</t>
  </si>
  <si>
    <t>TommaTech  DC 80KW 250A Çift Çıkışlı EVC</t>
  </si>
  <si>
    <t>EVC-TT-DC090KW-300A-1G</t>
  </si>
  <si>
    <t>TommaTech  DC 90KW 300A Tek Çıkışlı EVC</t>
  </si>
  <si>
    <t>EVC-TT-DC090KW-300A-2G</t>
  </si>
  <si>
    <t>TommaTech  DC 90KW 300A Çift Çıkışlı EVC</t>
  </si>
  <si>
    <t>EVC-TT-DC120KW-400A-2G</t>
  </si>
  <si>
    <t>TommaTech  DC 120KW 400A Çift Çıkışlı EVC</t>
  </si>
  <si>
    <t>EVC-TT-DC160KW-500A-2G</t>
  </si>
  <si>
    <t>TommaTech  DC 160KW 500A Çift Çıkışlı EVC</t>
  </si>
  <si>
    <t>EVC-TT-DC180KW-500A-2G</t>
  </si>
  <si>
    <t>TommaTech  DC 180KW 500A Çift Çıkışlı EVC</t>
  </si>
  <si>
    <t>EVC-TT-DC240KW-500A-2G</t>
  </si>
  <si>
    <t>TommaTech  DC 240KW 500A Çift Çıkışlı EVC</t>
  </si>
  <si>
    <t>EVC-TT-DC320KW-600A-2G</t>
  </si>
  <si>
    <t>TommaTech  DC 320KW 600A Çift Çıkışlı EVC</t>
  </si>
  <si>
    <t>EVC-TT-DC400KW-600A-2G</t>
  </si>
  <si>
    <t>TommaTech  DC 400KW 600A Çift Çıkışlı EVC</t>
  </si>
  <si>
    <t>SLM-INV-AC-BLNT</t>
  </si>
  <si>
    <t>TOMMATECH SULAMA İNVERTERLERİ AKSESUAR</t>
  </si>
  <si>
    <t>UEC-INV-SLM-4G</t>
  </si>
  <si>
    <t>4G Uzaktan Erişim Cihazı</t>
  </si>
  <si>
    <t>SLM-DİYOD-MDK25A</t>
  </si>
  <si>
    <t>SPI-TT-2.2-MF ile SPI-TT-5.5-TF arası sürücüler için</t>
  </si>
  <si>
    <t>SLM-DİYOD-MDK55A</t>
  </si>
  <si>
    <t>SPI-TT-7.5-TF ile SPI-TT-11.0-TF arası sürücüler için</t>
  </si>
  <si>
    <t>SLM-DİYOD-MDK70A</t>
  </si>
  <si>
    <t>SPI-TT-15.0-TF sürücü için</t>
  </si>
  <si>
    <t>SLM-DİYOD-MDK90A</t>
  </si>
  <si>
    <t>SPI-TT-18.5-TF ile SPI-TT-30.0-TF arası sürücüler için</t>
  </si>
  <si>
    <t>SLM-DİYOD-MDK110A</t>
  </si>
  <si>
    <t>SPI-TT-37.0-TF ile SPI-TT-45.0-TF arası sürücüler için</t>
  </si>
  <si>
    <t>SPI-TT-55.0-TFile SPI-TT-75.0-TF arası sürücüler için (2 adet girilmeli)</t>
  </si>
  <si>
    <t>SPI-TT-90.0-TF ile SPI-TT-110.0-TF arası sürücüler için (3 adet girilmeli)</t>
  </si>
  <si>
    <t>SPI-TT-132.0-TF sürücü için( 4 adet girilmeli)</t>
  </si>
  <si>
    <t>SPI-TT-160.0-TF sürücü için( 5 adet girilmeli)</t>
  </si>
  <si>
    <t>SPI-TT-185.0-TF sürücü için(6 adet girilmeli)</t>
  </si>
  <si>
    <t>SLM-DİYOD-MDST150-16--</t>
  </si>
  <si>
    <t>SPI-TT-250.0-TF sürücü için( 5 adet girilmeli)</t>
  </si>
  <si>
    <t>SF-CVT-M8X40</t>
  </si>
  <si>
    <t>M8X40mm Vida</t>
  </si>
  <si>
    <t>CW-02-0052-0018-MF-11</t>
  </si>
  <si>
    <t>ALÜMİNYUM TIRNAKLI SOMUN-L18</t>
  </si>
  <si>
    <t>CW-02-0053-0020-MF-11</t>
  </si>
  <si>
    <t>ALÜMİNYUM İNCE DÜZ SOMUN-L20</t>
  </si>
  <si>
    <t>CW-02-0054-0020-MF-11</t>
  </si>
  <si>
    <t>ALÜMİNYUM KARE SOMUN-L20</t>
  </si>
  <si>
    <t>CW-02-0053-0028-MF-11</t>
  </si>
  <si>
    <t>ALÜ. İNCE AÇILI SOMUN - L28</t>
  </si>
  <si>
    <t>CW-02-0002-0020-MF-11</t>
  </si>
  <si>
    <t>STORM - ALÜMİNYUM SOMUN - L20</t>
  </si>
  <si>
    <t>AYC-AL-STORM</t>
  </si>
  <si>
    <t>ALÜMINYUM KONSTRÜKSIYON APARATLARI STORM SERISI</t>
  </si>
  <si>
    <t>CW-02-0001-0050-MF-11</t>
  </si>
  <si>
    <t>STORM - ORTA TUTUCU - L50</t>
  </si>
  <si>
    <t>CW-02-0001-0060-MF-11</t>
  </si>
  <si>
    <t>STORM - ORTA TUTUCU - L60</t>
  </si>
  <si>
    <t>CW-02-0001-0080-MF-11</t>
  </si>
  <si>
    <t>STORM - ORTA TUTUCU - L80</t>
  </si>
  <si>
    <t>CW-02-0009-0050-MF-11</t>
  </si>
  <si>
    <t>STORM - 30'LUK SONLANDIRICI-L50</t>
  </si>
  <si>
    <t>CW-02-0009-0060-MF-11</t>
  </si>
  <si>
    <t>STORM - 30'LUK SONLANDIRICI-L60</t>
  </si>
  <si>
    <t>CW-02-0009-0080-MF-11</t>
  </si>
  <si>
    <t>STORM - 30'LUK SONLANDIRICI-L80</t>
  </si>
  <si>
    <t>CW-02-0004-0050-MF-11</t>
  </si>
  <si>
    <t>STORM - 35'LİK SONLANDIRICI-L50</t>
  </si>
  <si>
    <t>CW-02-0004-0060-MF-11</t>
  </si>
  <si>
    <t>STORM - 35'LİK SONLANDIRICI-L60</t>
  </si>
  <si>
    <t>CW-02-0004-0080-MF-11</t>
  </si>
  <si>
    <t>STORM - 35'LİK SONLANDIRICI-L80</t>
  </si>
  <si>
    <t>CW-02-0003-0050-MF-11</t>
  </si>
  <si>
    <t>STORM - 40'LIK SONLANDIRICI-L50</t>
  </si>
  <si>
    <t>CW-02-0003-0060-MF-11</t>
  </si>
  <si>
    <t>STORM - 40'LIK SONLANDIRICI-L60</t>
  </si>
  <si>
    <t>CW-02-0003-0080-MF-11</t>
  </si>
  <si>
    <t>STORM - 40'LIK SONLANDIRICI-L80</t>
  </si>
  <si>
    <t>AYC-AL-SET-STORM</t>
  </si>
  <si>
    <t xml:space="preserve">ALÜMINYUM KONSTRÜKSIYON APARATLARI STORM SETI </t>
  </si>
  <si>
    <t>CW-02-0001-SORT-0050-5</t>
  </si>
  <si>
    <t>50'lik PAKET STORM ORTA TUTUCU SETI(TUTUCU+VIDA+SOMUN) L50</t>
  </si>
  <si>
    <t>CW-02-0001-SORT-0100-5</t>
  </si>
  <si>
    <t>100'lük lPAKET STORM ORTA TUTUCU SETI(TUTUCU+VIDA+SOMUN) L50</t>
  </si>
  <si>
    <t>CW-02-0001-SORT-0250-5</t>
  </si>
  <si>
    <t>250'lik PAKET STORM ORTA TUTUCU SETI(TUTUCU+VIDA+SOMUN) L50</t>
  </si>
  <si>
    <t>CW-02-0001-SORT-0500-5</t>
  </si>
  <si>
    <t>500'lük PAKET STORM ORTA TUTUCU SETI(TUTUCU+VIDA+SOMUN) L50</t>
  </si>
  <si>
    <t>CW-02-0001-SORT-1000-5</t>
  </si>
  <si>
    <t>1000'lik PAKET STORM ORTA TUTUCU SETI(TUTUCU+VIDA+SOMUN) L50</t>
  </si>
  <si>
    <t>CW-02-0009-S30-0050-5</t>
  </si>
  <si>
    <t>50'lik PAKET 30MM STORM SONLANDIRICI SETI(TUTUCU+VIDA+SOMUN) L50</t>
  </si>
  <si>
    <t>CW-02-0009-S30-0100-5</t>
  </si>
  <si>
    <t>100'lük lPAKET 30MM STORM SONLANDIRICI SETI(TUTUCU+VIDA+SOMUN) L50</t>
  </si>
  <si>
    <t>CW-02-0009-S30-0250-5</t>
  </si>
  <si>
    <t>250'lik PAKET 30MM STORM SONLANDIRICI SETI(TUTUCU+VIDA+SOMUN) L50</t>
  </si>
  <si>
    <t>CW-02-0009-S30-0500-5</t>
  </si>
  <si>
    <t>500'lük PAKET 30MM STORM SONLANDIRICI SETI(TUTUCU+VIDA+SOMUN) L50</t>
  </si>
  <si>
    <t>CW-02-0009-S30-1000-5</t>
  </si>
  <si>
    <t>1000'lik PAKET 30MM STORM SONLANDIRICI SETI(TUTUCU+VIDA+SOMUN) L50</t>
  </si>
  <si>
    <t>CW-02-0009-S35-0050-5</t>
  </si>
  <si>
    <t>50'lik PAKET 35MM STORM SONLANDIRICI SETI(TUTUCU+VIDA+SOMUN) L50</t>
  </si>
  <si>
    <t>CW-02-0009-S35-0100-5</t>
  </si>
  <si>
    <t>100'lük lPAKET 35MM STORM SONLANDIRICI SETI(TUTUCU+VIDA+SOMUN) L50</t>
  </si>
  <si>
    <t>CW-02-0009-S35-0250-5</t>
  </si>
  <si>
    <t>250'lik PAKET 35MM STORM SONLANDIRICI SETI(TUTUCU+VIDA+SOMUN) L50</t>
  </si>
  <si>
    <t>CW-02-0009-S35-0500-5</t>
  </si>
  <si>
    <t>500'lük PAKET 35MM STORM SONLANDIRICI SETI(TUTUCU+VIDA+SOMUN) L50</t>
  </si>
  <si>
    <t>CW-02-0009-S35-1000-5</t>
  </si>
  <si>
    <t>1000'lik PAKET 35MM STORM SONLANDIRICI SETI(TUTUCU+VIDA+SOMUN) L50</t>
  </si>
  <si>
    <t>AYC-AL-DIAMOND</t>
  </si>
  <si>
    <t>ALÜMINYUM KONSTRÜKSIYON APARATLARI DIAMOND SERISI</t>
  </si>
  <si>
    <t>CW-02-0041-0050-MF-11</t>
  </si>
  <si>
    <t>DİAMOND - ORTA TUTUCU-L50</t>
  </si>
  <si>
    <t>CW-02-0041-0060-MF-11</t>
  </si>
  <si>
    <t>DİAMOND - ORTA TUTUCU-L60</t>
  </si>
  <si>
    <t>CW-02-0041-0080-MF-11</t>
  </si>
  <si>
    <t>DİAMOND - ORTA TUTUCU-L80</t>
  </si>
  <si>
    <t>CW-02-0043-0050-MF-11</t>
  </si>
  <si>
    <t>DİAMOND - 30'LUK SONLANDIRICI-L50</t>
  </si>
  <si>
    <t>CW-02-0043-0060-MF-11</t>
  </si>
  <si>
    <t>DİAMOND - 30'LUK SONLANDIRICI-L60</t>
  </si>
  <si>
    <t>CW-02-0043-0080-MF-11</t>
  </si>
  <si>
    <t>DİAMOND - 30'LUK SONLANDIRICI-L80</t>
  </si>
  <si>
    <t>CW-02-0042-0050-MF-11</t>
  </si>
  <si>
    <t>DİAMOND - 35'LİK SONLANDIRICI-L50</t>
  </si>
  <si>
    <t>CW-02-0042-0060-MF-11</t>
  </si>
  <si>
    <t>DİAMOND - 35'LİK SONLANDIRICI-L60</t>
  </si>
  <si>
    <t>CW-02-0042-0080-MF-11</t>
  </si>
  <si>
    <t>DİAMOND - 35'LİK SONLANDIRICI-L80</t>
  </si>
  <si>
    <t>CW-02-0044-0050-MF-11</t>
  </si>
  <si>
    <t>DİAMOND - 40'LIK SONLANDIRICI-L50</t>
  </si>
  <si>
    <t>CW-02-0044-0060-MF-11</t>
  </si>
  <si>
    <t>DİAMOND - 40'LIK SONLANDIRICI-L60</t>
  </si>
  <si>
    <t>CW-02-0044-0080-MF-11</t>
  </si>
  <si>
    <t>DİAMOND - 40'LIK SONLANDIRICI-L80</t>
  </si>
  <si>
    <t>AYC-AL-SET-DIAMOND</t>
  </si>
  <si>
    <t xml:space="preserve">ALÜMINYUM KONSTRÜKSIYON APARATLARI DIAMOND SETI </t>
  </si>
  <si>
    <t>CW-02-0041-DORT-0050-5</t>
  </si>
  <si>
    <t>50'lik PAKET DIAMOND ORTA TUTUCU SETI(TUTUCU+VIDA+SOMUN) L50</t>
  </si>
  <si>
    <t>CW-02-0041-DORT-0100-5</t>
  </si>
  <si>
    <t>100'lük lPAKET DIAMOND ORTA TUTUCU SETI(TUTUCU+VIDA+SOMUN) L50</t>
  </si>
  <si>
    <t>CW-02-0041-DORT-0250-5</t>
  </si>
  <si>
    <t>250'lik PAKET DIAMOND ORTA TUTUCU SETI(TUTUCU+VIDA+SOMUN) L50</t>
  </si>
  <si>
    <t>CW-02-0041-DORT-0500-5</t>
  </si>
  <si>
    <t>500'lük PAKET DIAMOND ORTA TUTUCU SETI(TUTUCU+VIDA+SOMUN) L50</t>
  </si>
  <si>
    <t>CW-02-0041-DORT-1000-5</t>
  </si>
  <si>
    <t>1000'lik PAKET DIAMOND ORTA TUTUCU SETI(TUTUCU+VIDA+SOMUN) L50</t>
  </si>
  <si>
    <t>CW-02-0043-D30-0050-5</t>
  </si>
  <si>
    <t>50'lik PAKET 30MM DIAMOND SONLANDIRICI SETI(TUTUCU+VIDA+SOMUN) L50</t>
  </si>
  <si>
    <t>CW-02-0043-D30-0100-5</t>
  </si>
  <si>
    <t>100'lük lPAKET 30MM DIAMOND SONLANDIRICI SETI(TUTUCU+VIDA+SOMUN) L50</t>
  </si>
  <si>
    <t>CW-02-0043-D30-0250-5</t>
  </si>
  <si>
    <t>250'lik PAKET 30MM DIAMOND SONLANDIRICI SETI(TUTUCU+VIDA+SOMUN) L50</t>
  </si>
  <si>
    <t>CW-02-0043-D30-0500-5</t>
  </si>
  <si>
    <t>500'lük PAKET 30MM DIAMOND SONLANDIRICI SETI(TUTUCU+VIDA+SOMUN) L50</t>
  </si>
  <si>
    <t>CW-02-0043-D30-1000-5</t>
  </si>
  <si>
    <t>1000'lik PAKET 30MM DIAMOND SONLANDIRICI SETI(TUTUCU+VIDA+SOMUN) L50</t>
  </si>
  <si>
    <t>CW-02-0042-D35-0050-5</t>
  </si>
  <si>
    <t>50'lik PAKET 35MM DIAMOND SONLANDIRICI SETI(TUTUCU+VIDA+SOMUN) L50</t>
  </si>
  <si>
    <t>CW-02-0042-D35-0100-5</t>
  </si>
  <si>
    <t>100'lük lPAKET 35MM DIAMOND SONLANDIRICI SETI(TUTUCU+VIDA+SOMUN) L50</t>
  </si>
  <si>
    <t>CW-02-0042-D35-0250-5</t>
  </si>
  <si>
    <t>250'lik PAKET 35MM DIAMOND SONLANDIRICI SETI(TUTUCU+VIDA+SOMUN) L50</t>
  </si>
  <si>
    <t>CW-02-0042-D35-0500-5</t>
  </si>
  <si>
    <t>500'lük PAKET 35MM DIAMOND SONLANDIRICI SETI(TUTUCU+VIDA+SOMUN) L50</t>
  </si>
  <si>
    <t>CW-02-0042-D35-1000-5</t>
  </si>
  <si>
    <t>1000'lik PAKET 35MM DIAMOND SONLANDIRICI SETI(TUTUCU+VIDA+SOMUN) L50</t>
  </si>
  <si>
    <t>AYC-TSA-STORM</t>
  </si>
  <si>
    <t>TRAPEZ/SANDAVİÇ ÇATI/ ALÜMİNYUM KONSTRÜKSİYON-STORM SERIES</t>
  </si>
  <si>
    <t>CW-02-0046-0120-MF-11</t>
  </si>
  <si>
    <t>STORM - H60 MM AŞIK PROFİLİ (DİKEY/YATAY) 12CM</t>
  </si>
  <si>
    <t>CW-02-0046-0300-MF-11</t>
  </si>
  <si>
    <t>STORM - H60 MM AŞIK PROFİLİ (DİKEY/YATAY) 30CM</t>
  </si>
  <si>
    <t>CW-02-0046-0350-MF-11</t>
  </si>
  <si>
    <t>STORM - H60 MM AŞIK PROFİLİ (DİKEY/YATAY) 35CM</t>
  </si>
  <si>
    <t>CW-02-0046-0500-MF-11</t>
  </si>
  <si>
    <t>STORM - H60 MM AŞIK PROFİLİ (DİKEY/YATAY) 50CM</t>
  </si>
  <si>
    <t>CW-02-0046-2400-MF-11</t>
  </si>
  <si>
    <t>STORM - H60 MM AŞIK PROFİLİ (DİKEY/YATAY) 240CM</t>
  </si>
  <si>
    <t>CW-02-0046-6000-MF-11</t>
  </si>
  <si>
    <t>STORM - H60 MM AŞIK PROFİLİ (DİKEY/YATAY) 600CM</t>
  </si>
  <si>
    <t>CW-02-0045-0120-MF-11</t>
  </si>
  <si>
    <t>STORM - H80 MM AŞIK PROFİLİ (DİKEY/YATAY) 12CM</t>
  </si>
  <si>
    <t>CW-02-0045-0300-MF-11</t>
  </si>
  <si>
    <t>STORM - H80 MM AŞIK PROFİLİ (DİKEY/YATAY) 30CM</t>
  </si>
  <si>
    <t>CW-02-0045-0350-MF-11</t>
  </si>
  <si>
    <t>STORM - H80 MM AŞIK PROFİLİ (DİKEY/YATAY) 35CM</t>
  </si>
  <si>
    <t>CW-02-0045-0500-MF-11</t>
  </si>
  <si>
    <t>STORM - H80 MM AŞIK PROFİLİ (DİKEY/YATAY) 50CM</t>
  </si>
  <si>
    <t>CW-02-0045-2400-MF-11</t>
  </si>
  <si>
    <t>STORM - H80 MM AŞIK PROFİLİ (DİKEY/YATAY) 240CM</t>
  </si>
  <si>
    <t>CW-02-0045-6000-MF-11</t>
  </si>
  <si>
    <t>STORM - H80 MM AŞIK PROFİLİ (DİKEY/YATAY) 600CM</t>
  </si>
  <si>
    <t>AYC-TSA-DIAMOND</t>
  </si>
  <si>
    <t>TRAPEZ/SANDAVİÇ ÇATI/ ALÜMİNYUM KONSTRÜKSİYON-DIAMOND SERIES</t>
  </si>
  <si>
    <t>CW-02-0049-0120-MF-11</t>
  </si>
  <si>
    <t>DİAMOND - H50 MM KULAKSIZ AŞIK PROFİLİ(DİKEY) 12CM</t>
  </si>
  <si>
    <t>CW-02-0049-0300-MF-11</t>
  </si>
  <si>
    <t>DİAMOND - H50 MM KULAKSIZ AŞIK PROFİLİ(DİKEY) 30CM</t>
  </si>
  <si>
    <t>CW-02-0049-0350-MF-11</t>
  </si>
  <si>
    <t>DİAMOND - H50 MM KULAKSIZ AŞIK PROFİLİ(DİKEY) 35CM</t>
  </si>
  <si>
    <t>CW-02-0049-0500-MF-11</t>
  </si>
  <si>
    <t>DİAMOND - H50 MM KULAKSIZ AŞIK PROFİLİ(DİKEY) 50CM</t>
  </si>
  <si>
    <t>CW-02-0049-2400-MF-11</t>
  </si>
  <si>
    <t>DİAMOND - H50 MM KULAKSIZ AŞIK PROFİLİ(DİKEY) 240CM</t>
  </si>
  <si>
    <t>CW-02-0049-6000-MF-11</t>
  </si>
  <si>
    <t>DİAMOND - H50 MM KULAKSIZ AŞIK PROFİLİ(DİKEY) 600CM</t>
  </si>
  <si>
    <t>CW-02-0050-0120-MF-11</t>
  </si>
  <si>
    <t>DİAMOND - H50 MM KULAKLI AŞIK PROFİLİ(DİKEY/YATAY) 12CM</t>
  </si>
  <si>
    <t>CW-02-0050-0300-MF-11</t>
  </si>
  <si>
    <t>DİAMOND - H50 MM KULAKLI AŞIK PROFİLİ(DİKEY/YATAY) 30CM</t>
  </si>
  <si>
    <t>CW-02-0050-0350-MF-11</t>
  </si>
  <si>
    <t>DİAMOND - H50 MM KULAKLI AŞIK PROFİLİ(DİKEY/YATAY) 35CM</t>
  </si>
  <si>
    <t>CW-02-0050-0500-MF-11</t>
  </si>
  <si>
    <t>DİAMOND - H50 MM KULAKLI AŞIK PROFİLİ(DİKEY/YATAY) 50CM</t>
  </si>
  <si>
    <t>CW-02-0050-2400-MF-11</t>
  </si>
  <si>
    <t>DİAMOND - H50 MM KULAKLI AŞIK PROFİLİ(DİKEY/YATAY)240CM</t>
  </si>
  <si>
    <t>CW-02-0050-6000-MF-11</t>
  </si>
  <si>
    <t>DİAMOND - H50 MM KULAKLI AŞIK PROFİLİ(DİKEY/YATAY) 600CM</t>
  </si>
  <si>
    <t>CW-02-0055-0500-MF-11</t>
  </si>
  <si>
    <t>DİAMOND - H60 MM AŞIK PROFİLİ(DİKEY/YATAY) 110CM</t>
  </si>
  <si>
    <t>CW-02-0055-2400-MF-11</t>
  </si>
  <si>
    <t>DİAMOND -H60 MM AŞIK PROFİLİ(DİKEY/YATAY) 240CM</t>
  </si>
  <si>
    <t>CW-02-0055-6000-MF-11</t>
  </si>
  <si>
    <t>DİAMOND - H60 MM AŞIK PROFİLİ(DİKEY/YATAY) 600CM</t>
  </si>
  <si>
    <t>KİREMİT ÇATI / ALÜMİNYUM KONSTRÜKSİYON</t>
  </si>
  <si>
    <t>Kiremit Çatı Profili Alüminyum (40x35mm) 240cm Dikey</t>
  </si>
  <si>
    <t>TAM BOY ALÜMİNYUM(40x40mm)235CMDİKEY krmit çatı profili</t>
  </si>
  <si>
    <t xml:space="preserve">A Serisi Alüminyum Çatı Kremidi </t>
  </si>
  <si>
    <t>A SERİSİ BİRLEŞTİRME APARATI 20cm(AY-KC-40X35-A-240CM için)</t>
  </si>
  <si>
    <t>UM-GP-BYK</t>
  </si>
  <si>
    <t>UM-GP-BYK-CK</t>
  </si>
  <si>
    <t>UM-GP-KCK</t>
  </si>
  <si>
    <t>ONG-TT-45-LAN-WIFI-DNGL</t>
  </si>
  <si>
    <t>SRJ-TT-AC-ENT-24V-30A</t>
  </si>
  <si>
    <t>EVC-C-AC</t>
  </si>
  <si>
    <t>EVC-C-DC</t>
  </si>
  <si>
    <t>SET-H22-DZ-YTY-UCGN</t>
  </si>
  <si>
    <t>SET-H29-DZ-YTY-UCGN</t>
  </si>
  <si>
    <t>SET-H33-DZ-YTY-UCGN</t>
  </si>
  <si>
    <t>SET-G-1775-R-1500MM</t>
  </si>
  <si>
    <t>AY-GA-DZ-12P-2x4</t>
  </si>
  <si>
    <t>AY-GA-DZ-12P-2x7</t>
  </si>
  <si>
    <t>AY-GA-DZ-12P-2x8</t>
  </si>
  <si>
    <t>AY-GA-DZ-12P-2x9</t>
  </si>
  <si>
    <t>AY-GA-DZ-12P-2x14</t>
  </si>
  <si>
    <t>AY-GA-DZ-12P-2x16</t>
  </si>
  <si>
    <t>AY-GA-DZ-12P-2x23</t>
  </si>
  <si>
    <t>AY-GA-DZ-12P-2x24</t>
  </si>
  <si>
    <t>AY-GA-DZ-12P-2x32</t>
  </si>
  <si>
    <t>AY-GA-DZ-12P-2x38</t>
  </si>
  <si>
    <t>AY-GA-DZ-12P-2x45</t>
  </si>
  <si>
    <t>AY-GA-DZ-12P-2x56</t>
  </si>
  <si>
    <t>AY-GA-DZ-12P-2x68</t>
  </si>
  <si>
    <t>AY-GA-DZ-12P-2x83</t>
  </si>
  <si>
    <t>AY-GA-DZ-12P-2x112</t>
  </si>
  <si>
    <t>AY-GA-DZ-12P-2x128</t>
  </si>
  <si>
    <t>AY-CAR-TIJ-PLAKA</t>
  </si>
  <si>
    <t>HP-RST-TF-020-N-M1</t>
  </si>
  <si>
    <t>HP-RST-TF-026-N-M1</t>
  </si>
  <si>
    <t>KBL-6MM-NYAF-SARI-YŞL</t>
  </si>
  <si>
    <t>KBL-3X120-NA2XH</t>
  </si>
  <si>
    <t>SF-ETİKET-16</t>
  </si>
  <si>
    <t>SF-LEVHA-4</t>
  </si>
  <si>
    <t>SF-ETİKET-43--</t>
  </si>
  <si>
    <t>SF-ETİKET-40</t>
  </si>
  <si>
    <t>SF-ETİKET-25</t>
  </si>
  <si>
    <t>SF-ETİKET-3</t>
  </si>
  <si>
    <t>SF-ETİKET-44--</t>
  </si>
  <si>
    <t>SF-LEVHA-31</t>
  </si>
  <si>
    <t>SF-ETİKET-45--</t>
  </si>
  <si>
    <t>SF-LEVHA-22</t>
  </si>
  <si>
    <t>SF-ETİKET-11</t>
  </si>
  <si>
    <t>SF-ETİKET-1</t>
  </si>
  <si>
    <t>SF-LEVHA-7</t>
  </si>
  <si>
    <t>SF-LEVHA-3</t>
  </si>
  <si>
    <t>SF-ETİKET-6</t>
  </si>
  <si>
    <t>SF-LEVHA-2</t>
  </si>
  <si>
    <t>SF-ETİKET-22</t>
  </si>
  <si>
    <t>SLM-MNTJ-KRLM-ISC1</t>
  </si>
  <si>
    <t>SLM-MNTJ-KRLM-ISC2</t>
  </si>
  <si>
    <t>13 dereceli Üçgen Ayak Seti Yükseklik 22CM</t>
  </si>
  <si>
    <t>13 dereceli Üçgen Ayak Seti Yükseklik 29CM</t>
  </si>
  <si>
    <t>15 dereceli Üçgen Ayak Seti Yükseklik 33CM</t>
  </si>
  <si>
    <t>Üçgen Sistem Ayak Seti Zemin Profili 125cm</t>
  </si>
  <si>
    <t>Üçgen Sistem Ayak Seti Zemin Profili 150cm</t>
  </si>
  <si>
    <t xml:space="preserve">DÜZ ZEMİN DİKEY /  GALVANİZ KONSTRÜKSİYON </t>
  </si>
  <si>
    <t>8 Panelli 2x4 Dikey Düz Zemin Altyapı Sistemi</t>
  </si>
  <si>
    <t>14 Panelli 2x7 Dikey Düz Zemin Altyapı Sistemi</t>
  </si>
  <si>
    <t>16 Panelli 2x8 Dikey Düz Zemin Altyapı Sistemi</t>
  </si>
  <si>
    <t>18 Panelli 2x9 Dikey Düz Zemin Altyapı Sistemi</t>
  </si>
  <si>
    <t>28 Panelli 2x14 Dikey Düz Zemin Altyapı Sistemi</t>
  </si>
  <si>
    <t>32 Panelli 2x16 Dikey Düz Zemin Altyapı Sistemi</t>
  </si>
  <si>
    <t>46 Panelli 2x23 Dikey Düz Zemin Altyapı Sistemi</t>
  </si>
  <si>
    <t>48 Panelli 2x24 Dikey Düz Zemin Altyapı Sistemi</t>
  </si>
  <si>
    <t>64 Panelli 2x32 Dikey Düz Zemin Altyapı Sistemi</t>
  </si>
  <si>
    <t>76 Panelli 2x38 Dikey Düz Zemin Altyapı Sistemi</t>
  </si>
  <si>
    <t>90 Panelli 2x45 Dikey Düz Zemin Altyapı Sistemi</t>
  </si>
  <si>
    <t>112 Panelli 2x56 Dikey Düz Zemin Altyapı Sistemi</t>
  </si>
  <si>
    <t>136 Panelli 2x68 Dikey Düz Zemin Altyapı Sistemi</t>
  </si>
  <si>
    <t>166 Panelli 2x83 Dikey Düz Zemin Altyapı Sistemi</t>
  </si>
  <si>
    <t>224 Panelli 2x112 Dikey Düz Zemin Altyapı Sistemi</t>
  </si>
  <si>
    <t>256 Panelli 2x128 Dikey Düz Zemin Altyapı Sistemi</t>
  </si>
  <si>
    <t>HP-POWER SERISI</t>
  </si>
  <si>
    <t>POWER SERISI ISI POMPALARI</t>
  </si>
  <si>
    <t>EVI İNVERTÖR(ISITMA&amp;SOĞUTMA) TITAN SERIES ISI POMPASI</t>
  </si>
  <si>
    <t>HPE-TTN</t>
  </si>
  <si>
    <t>HAVUZ EVI İNVERTÖR (ISITMA&amp;SOĞUTMA) TITAN SERIES ISI POMPASI</t>
  </si>
  <si>
    <t xml:space="preserve">TommaTech 5K 48V 5000W </t>
  </si>
  <si>
    <t>SPI-TT-11-22.0-TF</t>
  </si>
  <si>
    <t>HPE-TITAN</t>
  </si>
  <si>
    <t>TommaTech Next Generation Dongle Wi-Fi+LAN Aksesuar</t>
  </si>
  <si>
    <t>10.04.2025 GFL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</si>
</sst>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43" formatCode="_-* #,##0.00_-;\-* #,##0.00_-;_-* &quot;-&quot;??_-;_-@_-"/>
    <numFmt numFmtId="164" formatCode="_-* #,##0.00\ &quot;₺&quot;_-;\-* #,##0.00\ &quot;₺&quot;_-;_-* &quot;-&quot;??\ &quot;₺&quot;_-;_-@_-"/>
    <numFmt numFmtId="165" formatCode="_-* #,##0.00\ _₺_-;\-* #,##0.00\ _₺_-;_-* &quot;-&quot;??\ _₺_-;_-@_-"/>
    <numFmt numFmtId="166" formatCode="[$$-409]#,##0.00"/>
    <numFmt numFmtId="167" formatCode="[$$-409]#,##0.000"/>
    <numFmt numFmtId="168" formatCode="[$€-2]\ #,##0.00;[$€-2]\ \-#,##0.00"/>
    <numFmt numFmtId="169" formatCode="[$$-409]#,##0"/>
  </numFmts>
  <fonts count="21">
    <font>
      <sz val="11"/>
      <color theme="1"/>
      <name val="Calibri"/>
      <family val="2"/>
      <charset val="162"/>
      <scheme val="minor"/>
    </font>
    <font>
      <sz val="11"/>
      <color theme="1"/>
      <name val="Calibri"/>
      <family val="2"/>
      <scheme val="minor"/>
    </font>
    <font>
      <sz val="11"/>
      <name val="Calibri"/>
      <family val="2"/>
      <charset val="162"/>
      <scheme val="minor"/>
    </font>
    <font>
      <sz val="10"/>
      <color rgb="FF000000"/>
      <name val="Calibri"/>
      <family val="2"/>
      <charset val="162"/>
      <scheme val="minor"/>
    </font>
    <font>
      <sz val="11"/>
      <color theme="1"/>
      <name val="Calibri"/>
      <family val="2"/>
      <charset val="162"/>
      <scheme val="minor"/>
    </font>
    <font>
      <sz val="11"/>
      <color theme="1"/>
      <name val="Calibri"/>
      <family val="3"/>
      <charset val="134"/>
      <scheme val="minor"/>
    </font>
    <font>
      <b/>
      <sz val="11"/>
      <name val="Calibri"/>
      <family val="2"/>
      <charset val="162"/>
      <scheme val="minor"/>
    </font>
    <font>
      <sz val="8"/>
      <name val="Calibri"/>
      <family val="2"/>
      <charset val="162"/>
      <scheme val="minor"/>
    </font>
    <font>
      <sz val="8"/>
      <name val="Calibri"/>
      <family val="2"/>
      <scheme val="minor"/>
    </font>
    <font>
      <b/>
      <sz val="8"/>
      <name val="Calibri"/>
      <family val="2"/>
      <scheme val="minor"/>
    </font>
    <font>
      <b/>
      <sz val="8"/>
      <name val="Calibri"/>
      <family val="2"/>
      <charset val="162"/>
      <scheme val="minor"/>
    </font>
    <font>
      <sz val="8"/>
      <color theme="0"/>
      <name val="Calibri"/>
      <family val="2"/>
      <charset val="162"/>
      <scheme val="minor"/>
    </font>
    <font>
      <sz val="8"/>
      <color theme="1"/>
      <name val="Calibri"/>
      <family val="2"/>
      <charset val="162"/>
      <scheme val="minor"/>
    </font>
    <font>
      <b/>
      <sz val="8"/>
      <color theme="1"/>
      <name val="Calibri"/>
      <family val="2"/>
      <charset val="162"/>
      <scheme val="minor"/>
    </font>
    <font>
      <sz val="8"/>
      <color rgb="FF000000"/>
      <name val="Calibri"/>
      <family val="2"/>
      <charset val="162"/>
      <scheme val="minor"/>
    </font>
    <font>
      <sz val="7"/>
      <name val="Calibri"/>
      <family val="2"/>
      <charset val="162"/>
      <scheme val="minor"/>
    </font>
    <font>
      <sz val="10"/>
      <name val="Calibri"/>
      <family val="2"/>
      <charset val="162"/>
      <scheme val="minor"/>
    </font>
    <font>
      <b/>
      <sz val="9"/>
      <name val="Calibri"/>
      <family val="2"/>
      <charset val="162"/>
      <scheme val="minor"/>
    </font>
    <font>
      <b/>
      <sz val="8"/>
      <color theme="0"/>
      <name val="Calibri"/>
      <family val="2"/>
      <charset val="162"/>
      <scheme val="minor"/>
    </font>
    <font>
      <b/>
      <sz val="8"/>
      <color rgb="FFFFC000"/>
      <name val="Calibri"/>
      <family val="2"/>
      <scheme val="minor"/>
    </font>
    <font>
      <sz val="8"/>
      <name val="Calibri"/>
      <family val="2"/>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79998168889431442"/>
        <bgColor theme="4" tint="0.79998168889431442"/>
      </patternFill>
    </fill>
    <fill>
      <patternFill patternType="solid">
        <fgColor rgb="FFFFC000"/>
        <bgColor indexed="64"/>
      </patternFill>
    </fill>
    <fill>
      <patternFill patternType="solid">
        <fgColor rgb="FFFF3300"/>
        <bgColor indexed="64"/>
      </patternFill>
    </fill>
    <fill>
      <patternFill patternType="solid">
        <fgColor rgb="FF92D050"/>
        <bgColor indexed="64"/>
      </patternFill>
    </fill>
    <fill>
      <patternFill patternType="solid">
        <fgColor theme="4"/>
        <bgColor theme="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theme="4" tint="0.39997558519241921"/>
      </bottom>
      <diagonal/>
    </border>
    <border>
      <left/>
      <right/>
      <top style="thin">
        <color theme="4" tint="0.39997558519241921"/>
      </top>
      <bottom style="thin">
        <color theme="4" tint="0.39997558519241921"/>
      </bottom>
      <diagonal/>
    </border>
  </borders>
  <cellStyleXfs count="190">
    <xf numFmtId="0" fontId="0" fillId="0" borderId="0"/>
    <xf numFmtId="0" fontId="1" fillId="0" borderId="0"/>
    <xf numFmtId="0" fontId="3"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alignment vertical="center"/>
    </xf>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8" fontId="5" fillId="0" borderId="0">
      <alignment vertical="center"/>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218">
    <xf numFmtId="0" fontId="0" fillId="0" borderId="0" xfId="0"/>
    <xf numFmtId="0" fontId="2" fillId="0" borderId="0" xfId="0" applyFont="1" applyAlignment="1">
      <alignment horizontal="center" vertical="center"/>
    </xf>
    <xf numFmtId="0" fontId="6" fillId="0" borderId="0" xfId="0" applyFont="1" applyAlignment="1">
      <alignment horizontal="center" vertical="center"/>
    </xf>
    <xf numFmtId="0" fontId="2" fillId="0" borderId="0" xfId="0" applyFont="1"/>
    <xf numFmtId="0" fontId="10" fillId="0" borderId="2" xfId="0" applyFont="1" applyBorder="1" applyAlignment="1">
      <alignment horizontal="left" vertical="center"/>
    </xf>
    <xf numFmtId="0" fontId="10" fillId="0" borderId="1" xfId="0" applyFont="1" applyBorder="1" applyAlignment="1">
      <alignment horizontal="left" vertical="center"/>
    </xf>
    <xf numFmtId="0" fontId="10" fillId="0" borderId="3" xfId="0" applyFont="1" applyBorder="1" applyAlignment="1">
      <alignment horizontal="left" vertical="center" wrapText="1"/>
    </xf>
    <xf numFmtId="0" fontId="10" fillId="0" borderId="3" xfId="0" applyFont="1" applyBorder="1" applyAlignment="1">
      <alignment horizontal="lef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pplyProtection="1">
      <alignment horizontal="center" vertical="center" wrapText="1"/>
      <protection locked="0"/>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xf>
    <xf numFmtId="0" fontId="7" fillId="0" borderId="1" xfId="0" applyFont="1" applyBorder="1" applyAlignment="1" applyProtection="1">
      <alignment horizontal="center" vertical="center"/>
      <protection locked="0"/>
    </xf>
    <xf numFmtId="166" fontId="7" fillId="0" borderId="1" xfId="0" applyNumberFormat="1" applyFont="1" applyBorder="1" applyAlignment="1" applyProtection="1">
      <alignment horizontal="center" vertical="center"/>
      <protection locked="0"/>
    </xf>
    <xf numFmtId="0" fontId="7" fillId="0" borderId="1" xfId="0" applyFont="1" applyBorder="1" applyAlignment="1">
      <alignment horizontal="left" vertical="center"/>
    </xf>
    <xf numFmtId="0" fontId="13" fillId="0" borderId="1" xfId="0" applyFont="1" applyBorder="1" applyAlignment="1">
      <alignment horizontal="left" vertical="center"/>
    </xf>
    <xf numFmtId="0" fontId="12" fillId="0" borderId="1" xfId="0" applyFont="1" applyBorder="1" applyAlignment="1">
      <alignment horizontal="left" vertical="center"/>
    </xf>
    <xf numFmtId="166"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protection hidden="1"/>
    </xf>
    <xf numFmtId="0" fontId="7" fillId="0" borderId="1" xfId="0" applyFont="1" applyBorder="1" applyAlignment="1" applyProtection="1">
      <alignment horizontal="left" vertical="center"/>
      <protection hidden="1"/>
    </xf>
    <xf numFmtId="167" fontId="7" fillId="0" borderId="1" xfId="0" applyNumberFormat="1" applyFont="1" applyBorder="1" applyAlignment="1" applyProtection="1">
      <alignment horizontal="center" vertical="center"/>
      <protection hidden="1"/>
    </xf>
    <xf numFmtId="0" fontId="7" fillId="0" borderId="1" xfId="0" applyFont="1" applyBorder="1" applyAlignment="1" applyProtection="1">
      <alignment horizontal="center" vertical="center"/>
      <protection locked="0" hidden="1"/>
    </xf>
    <xf numFmtId="0" fontId="7" fillId="0" borderId="3" xfId="0" applyFont="1" applyBorder="1" applyAlignment="1" applyProtection="1">
      <alignment horizontal="left" vertical="center"/>
      <protection hidden="1"/>
    </xf>
    <xf numFmtId="0" fontId="7" fillId="0" borderId="1" xfId="0" applyFont="1" applyBorder="1" applyAlignment="1" applyProtection="1">
      <alignment horizontal="left" vertical="center" wrapText="1"/>
      <protection hidden="1"/>
    </xf>
    <xf numFmtId="0" fontId="7" fillId="0" borderId="3" xfId="0" applyFont="1" applyBorder="1" applyAlignment="1" applyProtection="1">
      <alignment horizontal="left" vertical="center" wrapText="1"/>
      <protection hidden="1"/>
    </xf>
    <xf numFmtId="0" fontId="12" fillId="0" borderId="1"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1" xfId="1" applyFont="1" applyBorder="1" applyAlignment="1" applyProtection="1">
      <alignment horizontal="left" vertical="center"/>
      <protection hidden="1"/>
    </xf>
    <xf numFmtId="0" fontId="14" fillId="0" borderId="1" xfId="0" applyFont="1" applyBorder="1" applyAlignment="1" applyProtection="1">
      <alignment horizontal="left" vertical="center"/>
      <protection hidden="1"/>
    </xf>
    <xf numFmtId="166" fontId="10"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8" fillId="0" borderId="1"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1" xfId="0" applyFont="1" applyBorder="1" applyAlignment="1" applyProtection="1">
      <alignment horizontal="left" vertical="center" wrapText="1"/>
      <protection locked="0"/>
    </xf>
    <xf numFmtId="0" fontId="8" fillId="3" borderId="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9" fillId="7" borderId="1" xfId="0" applyFont="1" applyFill="1" applyBorder="1" applyAlignment="1" applyProtection="1">
      <alignment horizontal="left" vertical="center"/>
      <protection locked="0"/>
    </xf>
    <xf numFmtId="0" fontId="8" fillId="7" borderId="1" xfId="0" applyFont="1" applyFill="1" applyBorder="1" applyAlignment="1" applyProtection="1">
      <alignment horizontal="left" vertical="center"/>
      <protection locked="0"/>
    </xf>
    <xf numFmtId="9" fontId="9" fillId="0" borderId="1" xfId="0" applyNumberFormat="1"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2" fillId="8" borderId="0" xfId="0" applyFont="1" applyFill="1" applyAlignment="1">
      <alignment vertical="center"/>
    </xf>
    <xf numFmtId="0" fontId="10" fillId="0" borderId="2" xfId="0" applyFont="1" applyBorder="1" applyAlignment="1">
      <alignment horizontal="left" vertical="center" wrapText="1"/>
    </xf>
    <xf numFmtId="167" fontId="10" fillId="0" borderId="1" xfId="0" applyNumberFormat="1"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left" vertical="center"/>
      <protection hidden="1"/>
    </xf>
    <xf numFmtId="0" fontId="10" fillId="0" borderId="6" xfId="0" applyFont="1" applyBorder="1" applyAlignment="1" applyProtection="1">
      <alignment horizontal="center" vertical="center"/>
      <protection locked="0"/>
    </xf>
    <xf numFmtId="0" fontId="10" fillId="0" borderId="1" xfId="0" applyFont="1" applyBorder="1" applyAlignment="1">
      <alignment horizontal="center" vertical="center"/>
    </xf>
    <xf numFmtId="0" fontId="13" fillId="0" borderId="1" xfId="0" applyFont="1" applyBorder="1" applyAlignment="1" applyProtection="1">
      <alignment horizontal="left" vertical="center"/>
      <protection hidden="1"/>
    </xf>
    <xf numFmtId="0" fontId="10" fillId="0" borderId="1" xfId="0" applyFont="1" applyBorder="1" applyAlignment="1" applyProtection="1">
      <alignment horizontal="center" vertical="center"/>
      <protection hidden="1"/>
    </xf>
    <xf numFmtId="0" fontId="10" fillId="0" borderId="1" xfId="0" applyFont="1" applyBorder="1" applyAlignment="1" applyProtection="1">
      <alignment horizontal="center" vertical="center"/>
      <protection locked="0" hidden="1"/>
    </xf>
    <xf numFmtId="166" fontId="10" fillId="0" borderId="1" xfId="0" applyNumberFormat="1" applyFont="1" applyBorder="1" applyAlignment="1" applyProtection="1">
      <alignment horizontal="center" vertical="center"/>
      <protection hidden="1"/>
    </xf>
    <xf numFmtId="20" fontId="13"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17" fillId="0" borderId="1" xfId="0" applyFont="1" applyBorder="1" applyAlignment="1" applyProtection="1">
      <alignment horizontal="left" vertical="center"/>
      <protection hidden="1"/>
    </xf>
    <xf numFmtId="0" fontId="10" fillId="0" borderId="1" xfId="0" applyFont="1" applyBorder="1" applyAlignment="1" applyProtection="1">
      <alignment horizontal="left" vertical="center"/>
      <protection hidden="1"/>
    </xf>
    <xf numFmtId="0" fontId="7" fillId="0" borderId="5" xfId="0" applyFont="1" applyBorder="1" applyAlignment="1" applyProtection="1">
      <alignment horizontal="left" vertical="center" wrapText="1"/>
      <protection hidden="1"/>
    </xf>
    <xf numFmtId="20" fontId="12" fillId="0" borderId="1" xfId="0" applyNumberFormat="1" applyFont="1" applyBorder="1" applyAlignment="1" applyProtection="1">
      <alignment horizontal="left" vertical="center"/>
      <protection hidden="1"/>
    </xf>
    <xf numFmtId="0" fontId="12" fillId="0" borderId="1" xfId="0" applyFont="1" applyBorder="1" applyAlignment="1">
      <alignment horizontal="left" vertical="center" wrapText="1"/>
    </xf>
    <xf numFmtId="9" fontId="9" fillId="6" borderId="1" xfId="0" applyNumberFormat="1" applyFont="1" applyFill="1" applyBorder="1" applyAlignment="1" applyProtection="1">
      <alignment horizontal="center" vertical="center" wrapText="1"/>
      <protection locked="0"/>
    </xf>
    <xf numFmtId="166" fontId="8" fillId="6" borderId="1" xfId="0" applyNumberFormat="1"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166" fontId="7"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14" fontId="0" fillId="0" borderId="0" xfId="0" applyNumberFormat="1"/>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wrapText="1"/>
    </xf>
    <xf numFmtId="0" fontId="8" fillId="0" borderId="1" xfId="0" applyFont="1" applyBorder="1" applyAlignment="1">
      <alignment horizontal="left" vertical="center"/>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8" fillId="0" borderId="1" xfId="0" applyFont="1" applyBorder="1" applyAlignment="1">
      <alignment horizontal="left" vertical="center" wrapText="1"/>
    </xf>
    <xf numFmtId="0" fontId="0" fillId="5" borderId="9" xfId="0" applyFill="1" applyBorder="1"/>
    <xf numFmtId="0" fontId="19" fillId="6" borderId="1" xfId="0" applyFont="1" applyFill="1" applyBorder="1" applyAlignment="1">
      <alignment horizontal="left" vertical="center" wrapText="1"/>
    </xf>
    <xf numFmtId="0" fontId="9" fillId="6" borderId="1" xfId="0" applyFont="1" applyFill="1" applyBorder="1" applyAlignment="1" applyProtection="1">
      <alignment horizontal="left" vertical="center" wrapText="1"/>
      <protection locked="0"/>
    </xf>
    <xf numFmtId="0" fontId="9" fillId="3" borderId="1" xfId="0" applyFont="1" applyFill="1" applyBorder="1" applyAlignment="1" applyProtection="1">
      <alignment horizontal="left" vertical="center"/>
      <protection hidden="1"/>
    </xf>
    <xf numFmtId="0" fontId="20" fillId="0" borderId="1" xfId="0" applyFont="1" applyBorder="1" applyAlignment="1" applyProtection="1">
      <alignment horizontal="left" vertical="center"/>
      <protection locked="0"/>
    </xf>
    <xf numFmtId="20" fontId="8" fillId="0" borderId="1" xfId="0" applyNumberFormat="1" applyFont="1" applyBorder="1" applyAlignment="1" applyProtection="1">
      <alignment horizontal="left" vertical="center"/>
      <protection locked="0"/>
    </xf>
    <xf numFmtId="166" fontId="9" fillId="0" borderId="1" xfId="0" applyNumberFormat="1" applyFont="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10" fillId="9" borderId="7" xfId="0" applyFont="1" applyFill="1" applyBorder="1" applyAlignment="1">
      <alignment horizontal="left" vertical="center" wrapText="1"/>
    </xf>
    <xf numFmtId="0" fontId="10" fillId="9" borderId="7" xfId="0" applyFont="1" applyFill="1" applyBorder="1" applyAlignment="1">
      <alignment horizontal="center" vertical="center" wrapText="1"/>
    </xf>
    <xf numFmtId="3" fontId="10" fillId="9" borderId="7" xfId="0" applyNumberFormat="1" applyFont="1" applyFill="1" applyBorder="1" applyAlignment="1">
      <alignment horizontal="center" vertical="center" wrapText="1"/>
    </xf>
    <xf numFmtId="166" fontId="10" fillId="9" borderId="7" xfId="0" applyNumberFormat="1" applyFont="1" applyFill="1" applyBorder="1" applyAlignment="1">
      <alignment horizontal="center" vertical="center" wrapText="1"/>
    </xf>
    <xf numFmtId="0" fontId="10" fillId="5" borderId="1" xfId="0" applyFont="1" applyFill="1" applyBorder="1" applyAlignment="1">
      <alignment horizontal="left" vertical="center" wrapText="1"/>
    </xf>
    <xf numFmtId="0" fontId="17" fillId="5" borderId="1" xfId="0" applyFont="1" applyFill="1" applyBorder="1" applyAlignment="1">
      <alignment horizontal="left" vertical="center"/>
    </xf>
    <xf numFmtId="0" fontId="7" fillId="5" borderId="1" xfId="0" applyFont="1" applyFill="1" applyBorder="1" applyAlignment="1">
      <alignment horizontal="center" vertical="center"/>
    </xf>
    <xf numFmtId="3" fontId="7" fillId="5" borderId="6" xfId="0" applyNumberFormat="1" applyFont="1" applyFill="1" applyBorder="1" applyAlignment="1">
      <alignment horizontal="center" vertical="center"/>
    </xf>
    <xf numFmtId="166" fontId="7" fillId="5" borderId="1" xfId="0" applyNumberFormat="1" applyFont="1" applyFill="1" applyBorder="1" applyAlignment="1">
      <alignment horizontal="center" vertical="center"/>
    </xf>
    <xf numFmtId="3" fontId="10" fillId="0" borderId="1" xfId="0" applyNumberFormat="1" applyFont="1" applyBorder="1" applyAlignment="1">
      <alignment horizontal="center" vertical="center"/>
    </xf>
    <xf numFmtId="167" fontId="7" fillId="5" borderId="1" xfId="0" applyNumberFormat="1" applyFont="1" applyFill="1" applyBorder="1" applyAlignment="1">
      <alignment horizontal="center" vertical="center"/>
    </xf>
    <xf numFmtId="3" fontId="7" fillId="5" borderId="1" xfId="0" applyNumberFormat="1" applyFont="1" applyFill="1" applyBorder="1" applyAlignment="1">
      <alignment horizontal="center" vertical="center"/>
    </xf>
    <xf numFmtId="3" fontId="7" fillId="0" borderId="1" xfId="0" applyNumberFormat="1" applyFont="1" applyBorder="1" applyAlignment="1">
      <alignment horizontal="center" vertical="center"/>
    </xf>
    <xf numFmtId="167" fontId="10" fillId="5" borderId="1" xfId="0" applyNumberFormat="1" applyFont="1" applyFill="1" applyBorder="1" applyAlignment="1">
      <alignment horizontal="center" vertical="center"/>
    </xf>
    <xf numFmtId="3" fontId="10" fillId="5" borderId="1" xfId="0" applyNumberFormat="1" applyFont="1" applyFill="1" applyBorder="1" applyAlignment="1">
      <alignment horizontal="center" vertical="center"/>
    </xf>
    <xf numFmtId="166" fontId="10" fillId="5" borderId="1" xfId="0" applyNumberFormat="1" applyFont="1" applyFill="1" applyBorder="1" applyAlignment="1">
      <alignment horizontal="center" vertical="center"/>
    </xf>
    <xf numFmtId="0" fontId="10" fillId="5" borderId="1" xfId="0" applyFont="1" applyFill="1" applyBorder="1" applyAlignment="1">
      <alignment horizontal="left" vertical="center"/>
    </xf>
    <xf numFmtId="0" fontId="17" fillId="0" borderId="1" xfId="0" applyFont="1" applyBorder="1" applyAlignment="1">
      <alignment horizontal="left" vertical="center"/>
    </xf>
    <xf numFmtId="3" fontId="10" fillId="0" borderId="6" xfId="0" applyNumberFormat="1" applyFont="1" applyBorder="1" applyAlignment="1">
      <alignment horizontal="center" vertical="center"/>
    </xf>
    <xf numFmtId="0" fontId="8" fillId="5" borderId="9" xfId="0" applyFont="1" applyFill="1" applyBorder="1" applyAlignment="1">
      <alignment horizontal="left" vertical="center"/>
    </xf>
    <xf numFmtId="0" fontId="10" fillId="0" borderId="8" xfId="0" applyFont="1" applyBorder="1" applyAlignment="1">
      <alignment horizontal="left" vertical="center" wrapText="1"/>
    </xf>
    <xf numFmtId="0" fontId="10" fillId="0" borderId="8" xfId="0" applyFont="1" applyBorder="1" applyAlignment="1">
      <alignment horizontal="left" vertical="center"/>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0" fontId="7" fillId="5" borderId="5" xfId="0" applyFont="1" applyFill="1" applyBorder="1" applyAlignment="1">
      <alignment horizontal="left" vertical="center" wrapText="1"/>
    </xf>
    <xf numFmtId="0" fontId="7" fillId="0" borderId="5" xfId="0" applyFont="1" applyBorder="1" applyAlignment="1">
      <alignment horizontal="left" vertical="center" wrapText="1"/>
    </xf>
    <xf numFmtId="0" fontId="13" fillId="5" borderId="1" xfId="0" applyFont="1" applyFill="1" applyBorder="1" applyAlignment="1">
      <alignment horizontal="left" vertical="center"/>
    </xf>
    <xf numFmtId="0" fontId="10" fillId="5" borderId="1" xfId="0" applyFont="1" applyFill="1" applyBorder="1" applyAlignment="1">
      <alignment horizontal="center" vertical="center"/>
    </xf>
    <xf numFmtId="0" fontId="12" fillId="5" borderId="1" xfId="0" applyFont="1" applyFill="1" applyBorder="1" applyAlignment="1">
      <alignment horizontal="left" vertical="center"/>
    </xf>
    <xf numFmtId="0" fontId="8" fillId="5" borderId="8" xfId="0" applyFont="1" applyFill="1" applyBorder="1" applyAlignment="1">
      <alignment horizontal="left" vertical="center"/>
    </xf>
    <xf numFmtId="0" fontId="12" fillId="0" borderId="5" xfId="0" applyFont="1" applyBorder="1" applyAlignment="1">
      <alignment horizontal="left" vertical="center"/>
    </xf>
    <xf numFmtId="0" fontId="12" fillId="5" borderId="5" xfId="0" applyFont="1" applyFill="1" applyBorder="1" applyAlignment="1">
      <alignment horizontal="left" vertical="center"/>
    </xf>
    <xf numFmtId="3" fontId="10" fillId="5" borderId="6" xfId="0" applyNumberFormat="1" applyFont="1" applyFill="1" applyBorder="1" applyAlignment="1">
      <alignment horizontal="center" vertical="center"/>
    </xf>
    <xf numFmtId="3" fontId="7" fillId="0" borderId="6" xfId="0" applyNumberFormat="1" applyFont="1" applyBorder="1" applyAlignment="1">
      <alignment horizontal="center" vertical="center"/>
    </xf>
    <xf numFmtId="0" fontId="12" fillId="0" borderId="1" xfId="1" applyFont="1" applyBorder="1" applyAlignment="1">
      <alignment horizontal="left" vertical="center"/>
    </xf>
    <xf numFmtId="0" fontId="12" fillId="5" borderId="1" xfId="1" applyFont="1" applyFill="1" applyBorder="1" applyAlignment="1">
      <alignment horizontal="left" vertical="center"/>
    </xf>
    <xf numFmtId="3" fontId="0" fillId="5" borderId="9" xfId="0" applyNumberFormat="1" applyFill="1" applyBorder="1"/>
    <xf numFmtId="0" fontId="9" fillId="0" borderId="8" xfId="0" applyFont="1" applyBorder="1" applyAlignment="1">
      <alignment horizontal="left" vertical="center"/>
    </xf>
    <xf numFmtId="0" fontId="9" fillId="5" borderId="8" xfId="0" applyFont="1" applyFill="1" applyBorder="1" applyAlignment="1">
      <alignment horizontal="left" vertical="center"/>
    </xf>
    <xf numFmtId="0" fontId="12" fillId="5" borderId="1" xfId="0" applyFont="1" applyFill="1" applyBorder="1" applyAlignment="1">
      <alignment horizontal="left" vertical="center" wrapText="1"/>
    </xf>
    <xf numFmtId="0" fontId="9" fillId="0" borderId="3" xfId="0" applyFont="1" applyBorder="1" applyAlignment="1" applyProtection="1">
      <alignment horizontal="left" vertical="center"/>
      <protection locked="0"/>
    </xf>
    <xf numFmtId="0" fontId="8" fillId="2" borderId="1" xfId="0" applyFont="1" applyFill="1" applyBorder="1" applyAlignment="1" applyProtection="1">
      <alignment horizontal="left" vertical="center"/>
      <protection locked="0"/>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3" fontId="7" fillId="0" borderId="0" xfId="0" applyNumberFormat="1" applyFont="1" applyAlignment="1">
      <alignment horizontal="center" vertical="center" wrapText="1"/>
    </xf>
    <xf numFmtId="166" fontId="7" fillId="0" borderId="0" xfId="0" applyNumberFormat="1" applyFont="1" applyAlignment="1" applyProtection="1">
      <alignment horizontal="center" vertical="center"/>
      <protection locked="0"/>
    </xf>
    <xf numFmtId="0" fontId="12" fillId="0" borderId="0" xfId="0" applyFont="1" applyAlignment="1">
      <alignment horizontal="center" vertical="center"/>
    </xf>
    <xf numFmtId="166" fontId="12" fillId="0" borderId="0" xfId="0" applyNumberFormat="1" applyFont="1" applyAlignment="1">
      <alignment horizontal="center" vertical="center"/>
    </xf>
    <xf numFmtId="0" fontId="7" fillId="0" borderId="0" xfId="0" applyFont="1" applyAlignment="1" applyProtection="1">
      <alignment horizontal="center" vertical="center"/>
      <protection hidden="1"/>
    </xf>
    <xf numFmtId="0" fontId="7" fillId="0" borderId="0" xfId="0" applyFont="1" applyAlignment="1" applyProtection="1">
      <alignment horizontal="center" vertical="center" wrapText="1"/>
      <protection locked="0"/>
    </xf>
    <xf numFmtId="3" fontId="7" fillId="0" borderId="0" xfId="0" applyNumberFormat="1" applyFont="1" applyAlignment="1" applyProtection="1">
      <alignment horizontal="center" vertical="center" wrapText="1"/>
      <protection locked="0"/>
    </xf>
    <xf numFmtId="0" fontId="12" fillId="0" borderId="1" xfId="0" applyFont="1" applyBorder="1" applyAlignment="1">
      <alignment horizontal="center" vertical="center"/>
    </xf>
    <xf numFmtId="166" fontId="7" fillId="0" borderId="0" xfId="0" applyNumberFormat="1" applyFont="1" applyAlignment="1" applyProtection="1">
      <alignment horizontal="center" vertical="center" wrapText="1"/>
      <protection locked="0"/>
    </xf>
    <xf numFmtId="14" fontId="7" fillId="0" borderId="1"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3" xfId="0" applyFont="1" applyBorder="1" applyAlignment="1" applyProtection="1">
      <alignment horizontal="center" vertical="center"/>
      <protection locked="0"/>
    </xf>
    <xf numFmtId="0" fontId="11" fillId="0" borderId="0" xfId="0" applyFont="1" applyAlignment="1">
      <alignment horizontal="center" vertical="center" wrapText="1"/>
    </xf>
    <xf numFmtId="3" fontId="7" fillId="0" borderId="1" xfId="0" applyNumberFormat="1" applyFont="1" applyBorder="1" applyAlignment="1" applyProtection="1">
      <alignment horizontal="center" vertical="center" wrapText="1"/>
      <protection locked="0"/>
    </xf>
    <xf numFmtId="10" fontId="7" fillId="0" borderId="1" xfId="0" applyNumberFormat="1" applyFont="1" applyBorder="1" applyAlignment="1" applyProtection="1">
      <alignment horizontal="center" vertical="center" wrapText="1"/>
      <protection locked="0"/>
    </xf>
    <xf numFmtId="166" fontId="7" fillId="0" borderId="1" xfId="0" applyNumberFormat="1" applyFont="1" applyBorder="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1" xfId="0" quotePrefix="1" applyFont="1" applyBorder="1" applyAlignment="1">
      <alignment horizontal="center" vertical="center" wrapText="1"/>
    </xf>
    <xf numFmtId="3" fontId="7" fillId="0" borderId="6" xfId="0" applyNumberFormat="1" applyFont="1" applyBorder="1" applyAlignment="1" applyProtection="1">
      <alignment horizontal="center" vertical="center"/>
      <protection locked="0"/>
    </xf>
    <xf numFmtId="10" fontId="7" fillId="0" borderId="1" xfId="0" applyNumberFormat="1" applyFont="1" applyBorder="1" applyAlignment="1" applyProtection="1">
      <alignment horizontal="center" vertical="center"/>
      <protection locked="0" hidden="1"/>
    </xf>
    <xf numFmtId="169" fontId="7" fillId="0" borderId="1" xfId="0" applyNumberFormat="1" applyFont="1" applyBorder="1" applyAlignment="1" applyProtection="1">
      <alignment horizontal="center" vertical="center" wrapText="1"/>
      <protection locked="0"/>
    </xf>
    <xf numFmtId="0" fontId="18" fillId="0" borderId="0" xfId="0" applyFont="1" applyAlignment="1">
      <alignment horizontal="center" vertical="center"/>
    </xf>
    <xf numFmtId="0" fontId="10" fillId="0" borderId="1" xfId="0" quotePrefix="1" applyFont="1" applyBorder="1" applyAlignment="1">
      <alignment horizontal="center" vertical="center" wrapText="1"/>
    </xf>
    <xf numFmtId="3" fontId="10" fillId="0" borderId="1" xfId="0" applyNumberFormat="1" applyFont="1" applyBorder="1" applyAlignment="1" applyProtection="1">
      <alignment horizontal="center" vertical="center"/>
      <protection locked="0"/>
    </xf>
    <xf numFmtId="166" fontId="10" fillId="0" borderId="5" xfId="0" applyNumberFormat="1" applyFont="1" applyBorder="1" applyAlignment="1">
      <alignment horizontal="center" vertical="center"/>
    </xf>
    <xf numFmtId="0" fontId="10" fillId="0" borderId="0" xfId="0" applyFont="1" applyAlignment="1">
      <alignment horizontal="center" vertical="center"/>
    </xf>
    <xf numFmtId="3" fontId="7" fillId="0" borderId="1" xfId="0" applyNumberFormat="1" applyFont="1" applyBorder="1" applyAlignment="1" applyProtection="1">
      <alignment horizontal="center" vertical="center"/>
      <protection locked="0" hidden="1"/>
    </xf>
    <xf numFmtId="166" fontId="7" fillId="0" borderId="1" xfId="0" applyNumberFormat="1" applyFont="1" applyBorder="1" applyAlignment="1" applyProtection="1">
      <alignment horizontal="center" vertical="center"/>
      <protection locked="0" hidden="1"/>
    </xf>
    <xf numFmtId="166" fontId="7" fillId="0" borderId="5" xfId="0" applyNumberFormat="1" applyFont="1" applyBorder="1" applyAlignment="1" applyProtection="1">
      <alignment horizontal="center" vertical="center"/>
      <protection hidden="1"/>
    </xf>
    <xf numFmtId="3" fontId="7" fillId="0" borderId="1" xfId="0" applyNumberFormat="1" applyFont="1" applyBorder="1" applyAlignment="1" applyProtection="1">
      <alignment horizontal="center" vertical="center"/>
      <protection locked="0"/>
    </xf>
    <xf numFmtId="166" fontId="7" fillId="0" borderId="5" xfId="0" applyNumberFormat="1" applyFont="1" applyBorder="1" applyAlignment="1">
      <alignment horizontal="center" vertical="center"/>
    </xf>
    <xf numFmtId="169" fontId="7" fillId="0" borderId="1" xfId="0" applyNumberFormat="1" applyFont="1" applyBorder="1" applyAlignment="1" applyProtection="1">
      <alignment horizontal="center" vertical="center"/>
      <protection locked="0"/>
    </xf>
    <xf numFmtId="3" fontId="10" fillId="0" borderId="6" xfId="0" applyNumberFormat="1" applyFont="1" applyBorder="1" applyAlignment="1" applyProtection="1">
      <alignment horizontal="center" vertical="center"/>
      <protection locked="0"/>
    </xf>
    <xf numFmtId="169" fontId="10" fillId="0" borderId="1" xfId="0" applyNumberFormat="1" applyFont="1" applyBorder="1" applyAlignment="1" applyProtection="1">
      <alignment horizontal="center" vertical="center"/>
      <protection locked="0"/>
    </xf>
    <xf numFmtId="166" fontId="7" fillId="0" borderId="5" xfId="0" applyNumberFormat="1" applyFont="1" applyBorder="1" applyAlignment="1" applyProtection="1">
      <alignment horizontal="center" vertical="center"/>
      <protection locked="0"/>
    </xf>
    <xf numFmtId="3" fontId="10" fillId="0" borderId="1" xfId="0" applyNumberFormat="1" applyFont="1" applyBorder="1" applyAlignment="1" applyProtection="1">
      <alignment horizontal="center" vertical="center"/>
      <protection locked="0" hidden="1"/>
    </xf>
    <xf numFmtId="166" fontId="10" fillId="0" borderId="1" xfId="0" applyNumberFormat="1" applyFont="1" applyBorder="1" applyAlignment="1" applyProtection="1">
      <alignment horizontal="center" vertical="center"/>
      <protection locked="0" hidden="1"/>
    </xf>
    <xf numFmtId="166" fontId="10" fillId="0" borderId="5" xfId="0" applyNumberFormat="1" applyFont="1" applyBorder="1" applyAlignment="1" applyProtection="1">
      <alignment horizontal="center" vertical="center"/>
      <protection hidden="1"/>
    </xf>
    <xf numFmtId="169" fontId="7" fillId="0" borderId="1" xfId="0" applyNumberFormat="1" applyFont="1" applyBorder="1" applyAlignment="1" applyProtection="1">
      <alignment horizontal="center" vertical="center"/>
      <protection locked="0" hidden="1"/>
    </xf>
    <xf numFmtId="0" fontId="10" fillId="0" borderId="1"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166" fontId="7" fillId="0" borderId="0" xfId="0" applyNumberFormat="1" applyFont="1" applyAlignment="1">
      <alignment horizontal="center" vertical="center"/>
    </xf>
    <xf numFmtId="0" fontId="8" fillId="2" borderId="1" xfId="0" applyFont="1" applyFill="1" applyBorder="1" applyAlignment="1">
      <alignment horizontal="left" vertical="center"/>
    </xf>
    <xf numFmtId="167" fontId="7" fillId="2" borderId="1" xfId="0" applyNumberFormat="1" applyFont="1" applyFill="1" applyBorder="1" applyAlignment="1" applyProtection="1">
      <alignment horizontal="center" vertical="center"/>
      <protection hidden="1"/>
    </xf>
    <xf numFmtId="3" fontId="7" fillId="2" borderId="1" xfId="0" applyNumberFormat="1" applyFont="1" applyFill="1" applyBorder="1" applyAlignment="1" applyProtection="1">
      <alignment horizontal="center" vertical="center"/>
      <protection locked="0" hidden="1"/>
    </xf>
    <xf numFmtId="166" fontId="7" fillId="2" borderId="1" xfId="0" applyNumberFormat="1" applyFont="1" applyFill="1" applyBorder="1" applyAlignment="1" applyProtection="1">
      <alignment horizontal="center" vertical="center"/>
      <protection hidden="1"/>
    </xf>
    <xf numFmtId="0" fontId="8" fillId="2" borderId="1" xfId="0" applyFont="1" applyFill="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protection hidden="1"/>
    </xf>
    <xf numFmtId="0" fontId="7" fillId="2" borderId="1" xfId="0" applyFont="1" applyFill="1" applyBorder="1" applyAlignment="1" applyProtection="1">
      <alignment horizontal="center" vertical="center"/>
      <protection hidden="1"/>
    </xf>
    <xf numFmtId="0" fontId="7" fillId="2" borderId="1" xfId="0" applyFont="1" applyFill="1" applyBorder="1" applyAlignment="1" applyProtection="1">
      <alignment horizontal="left" vertical="center"/>
      <protection hidden="1"/>
    </xf>
    <xf numFmtId="0" fontId="12" fillId="2" borderId="5" xfId="0" applyFont="1" applyFill="1" applyBorder="1" applyAlignment="1" applyProtection="1">
      <alignment horizontal="left" vertical="center"/>
      <protection hidden="1"/>
    </xf>
    <xf numFmtId="0" fontId="12" fillId="2" borderId="1" xfId="1" applyFont="1" applyFill="1" applyBorder="1" applyAlignment="1" applyProtection="1">
      <alignment horizontal="left" vertical="center"/>
      <protection hidden="1"/>
    </xf>
    <xf numFmtId="0" fontId="7" fillId="2" borderId="1" xfId="0" applyFont="1" applyFill="1" applyBorder="1" applyAlignment="1">
      <alignment horizontal="left" vertical="center"/>
    </xf>
    <xf numFmtId="0" fontId="7"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left" vertical="center"/>
      <protection locked="0"/>
    </xf>
    <xf numFmtId="0" fontId="12" fillId="2" borderId="1" xfId="0" applyFont="1" applyFill="1" applyBorder="1" applyAlignment="1">
      <alignment horizontal="left" vertical="center" wrapText="1"/>
    </xf>
    <xf numFmtId="0" fontId="8" fillId="2" borderId="0" xfId="0" applyFont="1" applyFill="1" applyAlignment="1" applyProtection="1">
      <alignment horizontal="left" vertical="center"/>
      <protection locked="0"/>
    </xf>
    <xf numFmtId="3" fontId="0" fillId="0" borderId="0" xfId="0" applyNumberFormat="1"/>
    <xf numFmtId="0" fontId="7" fillId="0" borderId="1" xfId="0" applyFont="1" applyBorder="1" applyAlignment="1">
      <alignment horizontal="center" vertical="center" wrapText="1"/>
    </xf>
    <xf numFmtId="0" fontId="15" fillId="0" borderId="1" xfId="0" quotePrefix="1" applyFont="1" applyBorder="1" applyAlignment="1">
      <alignment horizontal="left" vertical="center" wrapText="1"/>
    </xf>
    <xf numFmtId="0" fontId="16" fillId="0" borderId="1" xfId="0" quotePrefix="1" applyFont="1" applyBorder="1" applyAlignment="1">
      <alignment horizontal="left" vertical="center" wrapText="1"/>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3" borderId="3" xfId="0" applyFont="1" applyFill="1" applyBorder="1" applyAlignment="1" applyProtection="1">
      <alignment horizontal="left" vertical="center" wrapText="1"/>
      <protection locked="0"/>
    </xf>
    <xf numFmtId="0" fontId="9" fillId="3" borderId="4" xfId="0" applyFont="1" applyFill="1" applyBorder="1" applyAlignment="1" applyProtection="1">
      <alignment horizontal="left" vertical="center" wrapText="1"/>
      <protection locked="0"/>
    </xf>
    <xf numFmtId="0" fontId="9" fillId="3" borderId="2" xfId="0" applyFont="1" applyFill="1" applyBorder="1" applyAlignment="1" applyProtection="1">
      <alignment horizontal="left" vertical="center" wrapText="1"/>
      <protection locked="0"/>
    </xf>
    <xf numFmtId="0" fontId="9" fillId="3" borderId="3" xfId="0" applyFont="1" applyFill="1" applyBorder="1" applyAlignment="1" applyProtection="1">
      <alignment horizontal="left" vertical="center"/>
      <protection hidden="1"/>
    </xf>
    <xf numFmtId="0" fontId="9" fillId="3" borderId="4"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8" fillId="0" borderId="3" xfId="0" applyFont="1" applyBorder="1" applyAlignment="1" applyProtection="1">
      <alignment horizontal="left" vertical="center"/>
      <protection locked="0"/>
    </xf>
    <xf numFmtId="0" fontId="8" fillId="0" borderId="4"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vertical="center" wrapText="1"/>
      <protection locked="0"/>
    </xf>
  </cellXfs>
  <cellStyles count="190">
    <cellStyle name="Normal" xfId="0" builtinId="0"/>
    <cellStyle name="Normal 2" xfId="1" xr:uid="{00000000-0005-0000-0000-000001000000}"/>
    <cellStyle name="Normal 2 2" xfId="3" xr:uid="{00000000-0005-0000-0000-000002000000}"/>
    <cellStyle name="Normal 3" xfId="2" xr:uid="{00000000-0005-0000-0000-000003000000}"/>
    <cellStyle name="Normal 3 2" xfId="10" xr:uid="{00000000-0005-0000-0000-000004000000}"/>
    <cellStyle name="Normal 4" xfId="7" xr:uid="{00000000-0005-0000-0000-000005000000}"/>
    <cellStyle name="Normal 5" xfId="8" xr:uid="{00000000-0005-0000-0000-000006000000}"/>
    <cellStyle name="Normal 5 2" xfId="14" xr:uid="{00000000-0005-0000-0000-000007000000}"/>
    <cellStyle name="ParaBirimi 10" xfId="6" xr:uid="{00000000-0005-0000-0000-000008000000}"/>
    <cellStyle name="ParaBirimi 10 2" xfId="102" xr:uid="{30517CCA-465C-44CC-B4ED-D12FEC8262BB}"/>
    <cellStyle name="ParaBirimi 2" xfId="5" xr:uid="{00000000-0005-0000-0000-000009000000}"/>
    <cellStyle name="ParaBirimi 3" xfId="12" xr:uid="{00000000-0005-0000-0000-00000A000000}"/>
    <cellStyle name="ParaBirimi 3 2" xfId="16" xr:uid="{00000000-0005-0000-0000-00000B000000}"/>
    <cellStyle name="ParaBirimi 3 2 2" xfId="21" xr:uid="{00000000-0005-0000-0000-00000C000000}"/>
    <cellStyle name="ParaBirimi 3 2 2 2" xfId="32" xr:uid="{00000000-0005-0000-0000-00000D000000}"/>
    <cellStyle name="ParaBirimi 3 2 2 2 2" xfId="54" xr:uid="{00000000-0005-0000-0000-00000E000000}"/>
    <cellStyle name="ParaBirimi 3 2 2 2 2 2" xfId="98" xr:uid="{00000000-0005-0000-0000-00000F000000}"/>
    <cellStyle name="ParaBirimi 3 2 2 2 2 2 2" xfId="187" xr:uid="{A89AA8E0-163A-4976-828C-1D1F4045340C}"/>
    <cellStyle name="ParaBirimi 3 2 2 2 2 3" xfId="143" xr:uid="{B9F69BEF-E027-4994-915F-61F83897E956}"/>
    <cellStyle name="ParaBirimi 3 2 2 2 3" xfId="76" xr:uid="{00000000-0005-0000-0000-000010000000}"/>
    <cellStyle name="ParaBirimi 3 2 2 2 3 2" xfId="165" xr:uid="{C149898B-D7A7-4633-BC6C-F1F5617C7CC7}"/>
    <cellStyle name="ParaBirimi 3 2 2 2 4" xfId="121" xr:uid="{3782244D-FC1D-40F0-8C4F-A0A4639DD302}"/>
    <cellStyle name="ParaBirimi 3 2 2 3" xfId="43" xr:uid="{00000000-0005-0000-0000-000011000000}"/>
    <cellStyle name="ParaBirimi 3 2 2 3 2" xfId="87" xr:uid="{00000000-0005-0000-0000-000012000000}"/>
    <cellStyle name="ParaBirimi 3 2 2 3 2 2" xfId="176" xr:uid="{EB9C8F3A-DE9C-4025-B831-D4054B2065E3}"/>
    <cellStyle name="ParaBirimi 3 2 2 3 3" xfId="132" xr:uid="{9C5F5EED-2AE2-4BCC-B78A-4349303E97B6}"/>
    <cellStyle name="ParaBirimi 3 2 2 4" xfId="65" xr:uid="{00000000-0005-0000-0000-000013000000}"/>
    <cellStyle name="ParaBirimi 3 2 2 4 2" xfId="154" xr:uid="{61B5D267-A0EF-4775-A1B8-E7510A9D0C7E}"/>
    <cellStyle name="ParaBirimi 3 2 2 5" xfId="110" xr:uid="{803D48A5-7AEE-4645-8BD4-098B50B30FF4}"/>
    <cellStyle name="ParaBirimi 3 2 3" xfId="27" xr:uid="{00000000-0005-0000-0000-000014000000}"/>
    <cellStyle name="ParaBirimi 3 2 3 2" xfId="49" xr:uid="{00000000-0005-0000-0000-000015000000}"/>
    <cellStyle name="ParaBirimi 3 2 3 2 2" xfId="93" xr:uid="{00000000-0005-0000-0000-000016000000}"/>
    <cellStyle name="ParaBirimi 3 2 3 2 2 2" xfId="182" xr:uid="{1457BDBF-8E30-45B6-B2E9-AFD16FCADC1F}"/>
    <cellStyle name="ParaBirimi 3 2 3 2 3" xfId="138" xr:uid="{8BF68490-DBF5-4F1F-93D6-7DE9EEC1EB5D}"/>
    <cellStyle name="ParaBirimi 3 2 3 3" xfId="71" xr:uid="{00000000-0005-0000-0000-000017000000}"/>
    <cellStyle name="ParaBirimi 3 2 3 3 2" xfId="160" xr:uid="{F7088607-A2AD-4111-BBB2-C5045AF92713}"/>
    <cellStyle name="ParaBirimi 3 2 3 4" xfId="116" xr:uid="{A1915E9E-479E-45B2-BE0C-36BC86F5D834}"/>
    <cellStyle name="ParaBirimi 3 2 4" xfId="38" xr:uid="{00000000-0005-0000-0000-000018000000}"/>
    <cellStyle name="ParaBirimi 3 2 4 2" xfId="82" xr:uid="{00000000-0005-0000-0000-000019000000}"/>
    <cellStyle name="ParaBirimi 3 2 4 2 2" xfId="171" xr:uid="{4C5B5A9A-4896-4319-8BAA-906878FFDD01}"/>
    <cellStyle name="ParaBirimi 3 2 4 3" xfId="127" xr:uid="{C7859037-505A-4F08-B301-EAC86A07A673}"/>
    <cellStyle name="ParaBirimi 3 2 5" xfId="60" xr:uid="{00000000-0005-0000-0000-00001A000000}"/>
    <cellStyle name="ParaBirimi 3 2 5 2" xfId="149" xr:uid="{763C2801-2D7C-4DDC-9635-7A76372F352F}"/>
    <cellStyle name="ParaBirimi 3 2 6" xfId="105" xr:uid="{0121B425-92F9-4BFC-81C4-3FB0ACAE140A}"/>
    <cellStyle name="ParaBirimi 3 3" xfId="19" xr:uid="{00000000-0005-0000-0000-00001B000000}"/>
    <cellStyle name="ParaBirimi 3 3 2" xfId="30" xr:uid="{00000000-0005-0000-0000-00001C000000}"/>
    <cellStyle name="ParaBirimi 3 3 2 2" xfId="52" xr:uid="{00000000-0005-0000-0000-00001D000000}"/>
    <cellStyle name="ParaBirimi 3 3 2 2 2" xfId="96" xr:uid="{00000000-0005-0000-0000-00001E000000}"/>
    <cellStyle name="ParaBirimi 3 3 2 2 2 2" xfId="185" xr:uid="{C8050B93-7EB1-4E60-9051-DBA32CFC4482}"/>
    <cellStyle name="ParaBirimi 3 3 2 2 3" xfId="141" xr:uid="{08FB482C-24DA-49E4-B79B-F9A88C7D0652}"/>
    <cellStyle name="ParaBirimi 3 3 2 3" xfId="74" xr:uid="{00000000-0005-0000-0000-00001F000000}"/>
    <cellStyle name="ParaBirimi 3 3 2 3 2" xfId="163" xr:uid="{C4A0DF9D-BC7B-458F-A64B-71B0FB3AB70B}"/>
    <cellStyle name="ParaBirimi 3 3 2 4" xfId="119" xr:uid="{CF14059C-C316-417B-8547-B8EE1F8AB808}"/>
    <cellStyle name="ParaBirimi 3 3 3" xfId="41" xr:uid="{00000000-0005-0000-0000-000020000000}"/>
    <cellStyle name="ParaBirimi 3 3 3 2" xfId="85" xr:uid="{00000000-0005-0000-0000-000021000000}"/>
    <cellStyle name="ParaBirimi 3 3 3 2 2" xfId="174" xr:uid="{EF541FAE-04C0-4974-92CA-0B37DCE9F16A}"/>
    <cellStyle name="ParaBirimi 3 3 3 3" xfId="130" xr:uid="{47CAE111-7324-47D3-99EE-7D2F550E859A}"/>
    <cellStyle name="ParaBirimi 3 3 4" xfId="63" xr:uid="{00000000-0005-0000-0000-000022000000}"/>
    <cellStyle name="ParaBirimi 3 3 4 2" xfId="152" xr:uid="{7AA243A3-67E9-4193-AC14-1E0847BD27C2}"/>
    <cellStyle name="ParaBirimi 3 3 5" xfId="108" xr:uid="{FF190584-1F57-49AB-8EFD-F0299D8BC540}"/>
    <cellStyle name="ParaBirimi 3 4" xfId="25" xr:uid="{00000000-0005-0000-0000-000023000000}"/>
    <cellStyle name="ParaBirimi 3 4 2" xfId="47" xr:uid="{00000000-0005-0000-0000-000024000000}"/>
    <cellStyle name="ParaBirimi 3 4 2 2" xfId="91" xr:uid="{00000000-0005-0000-0000-000025000000}"/>
    <cellStyle name="ParaBirimi 3 4 2 2 2" xfId="180" xr:uid="{22E59784-967D-4B5D-9321-CD2D71E25C78}"/>
    <cellStyle name="ParaBirimi 3 4 2 3" xfId="136" xr:uid="{2C693D25-6A29-462B-82BA-D39E3D25C335}"/>
    <cellStyle name="ParaBirimi 3 4 3" xfId="69" xr:uid="{00000000-0005-0000-0000-000026000000}"/>
    <cellStyle name="ParaBirimi 3 4 3 2" xfId="158" xr:uid="{2E2ECEE8-F72E-4401-A98E-FFBDA4E281DE}"/>
    <cellStyle name="ParaBirimi 3 4 4" xfId="114" xr:uid="{DD9CA5CC-2248-4E62-BB9E-E1E8E069A472}"/>
    <cellStyle name="ParaBirimi 3 5" xfId="36" xr:uid="{00000000-0005-0000-0000-000027000000}"/>
    <cellStyle name="ParaBirimi 3 5 2" xfId="80" xr:uid="{00000000-0005-0000-0000-000028000000}"/>
    <cellStyle name="ParaBirimi 3 5 2 2" xfId="169" xr:uid="{EFDB6284-1947-42C1-AFAE-F6C0B81E1A38}"/>
    <cellStyle name="ParaBirimi 3 5 3" xfId="125" xr:uid="{A4DFE020-C673-4679-BB27-CE91D2F22CCC}"/>
    <cellStyle name="ParaBirimi 3 6" xfId="58" xr:uid="{00000000-0005-0000-0000-000029000000}"/>
    <cellStyle name="ParaBirimi 3 6 2" xfId="147" xr:uid="{C8AEFAD8-A29F-42A4-AE78-9DAE0502F821}"/>
    <cellStyle name="ParaBirimi 3 7" xfId="103" xr:uid="{48615A01-289D-4E2F-A131-CCDE27F547D5}"/>
    <cellStyle name="ParaBirimi 4" xfId="13" xr:uid="{00000000-0005-0000-0000-00002A000000}"/>
    <cellStyle name="ParaBirimi 4 2" xfId="20" xr:uid="{00000000-0005-0000-0000-00002B000000}"/>
    <cellStyle name="ParaBirimi 4 2 2" xfId="31" xr:uid="{00000000-0005-0000-0000-00002C000000}"/>
    <cellStyle name="ParaBirimi 4 2 2 2" xfId="53" xr:uid="{00000000-0005-0000-0000-00002D000000}"/>
    <cellStyle name="ParaBirimi 4 2 2 2 2" xfId="97" xr:uid="{00000000-0005-0000-0000-00002E000000}"/>
    <cellStyle name="ParaBirimi 4 2 2 2 2 2" xfId="186" xr:uid="{39CC5B5F-0C1A-479D-852C-F4D3CA9C9F4F}"/>
    <cellStyle name="ParaBirimi 4 2 2 2 3" xfId="142" xr:uid="{1831E9BC-21E8-44F6-8EE0-D40B6ABD1E82}"/>
    <cellStyle name="ParaBirimi 4 2 2 3" xfId="75" xr:uid="{00000000-0005-0000-0000-00002F000000}"/>
    <cellStyle name="ParaBirimi 4 2 2 3 2" xfId="164" xr:uid="{AF9E3A9D-D7D0-44B0-8437-A8A38AE60A44}"/>
    <cellStyle name="ParaBirimi 4 2 2 4" xfId="120" xr:uid="{2874BA6A-4420-4452-A0A0-B754AD5E4940}"/>
    <cellStyle name="ParaBirimi 4 2 3" xfId="42" xr:uid="{00000000-0005-0000-0000-000030000000}"/>
    <cellStyle name="ParaBirimi 4 2 3 2" xfId="86" xr:uid="{00000000-0005-0000-0000-000031000000}"/>
    <cellStyle name="ParaBirimi 4 2 3 2 2" xfId="175" xr:uid="{478670E9-658D-421D-9D9C-E94FD9043A91}"/>
    <cellStyle name="ParaBirimi 4 2 3 3" xfId="131" xr:uid="{40A36ECA-1A49-45FC-942F-A5DA98A7B076}"/>
    <cellStyle name="ParaBirimi 4 2 4" xfId="64" xr:uid="{00000000-0005-0000-0000-000032000000}"/>
    <cellStyle name="ParaBirimi 4 2 4 2" xfId="153" xr:uid="{7D281DB6-5F21-4F08-8F22-47FE267D18A7}"/>
    <cellStyle name="ParaBirimi 4 2 5" xfId="109" xr:uid="{09E909CD-FEAA-422D-997A-627584B7DF15}"/>
    <cellStyle name="ParaBirimi 4 3" xfId="26" xr:uid="{00000000-0005-0000-0000-000033000000}"/>
    <cellStyle name="ParaBirimi 4 3 2" xfId="48" xr:uid="{00000000-0005-0000-0000-000034000000}"/>
    <cellStyle name="ParaBirimi 4 3 2 2" xfId="92" xr:uid="{00000000-0005-0000-0000-000035000000}"/>
    <cellStyle name="ParaBirimi 4 3 2 2 2" xfId="181" xr:uid="{0E33DC2F-2453-4AB5-A06C-77D6334D49AF}"/>
    <cellStyle name="ParaBirimi 4 3 2 3" xfId="137" xr:uid="{3CC6B31D-3A85-4B4A-B679-279720ADE357}"/>
    <cellStyle name="ParaBirimi 4 3 3" xfId="70" xr:uid="{00000000-0005-0000-0000-000036000000}"/>
    <cellStyle name="ParaBirimi 4 3 3 2" xfId="159" xr:uid="{923877B5-6DFC-40F0-808B-1978A75C74FA}"/>
    <cellStyle name="ParaBirimi 4 3 4" xfId="115" xr:uid="{034F11DC-86F6-4624-B1A1-D50C8B7EF18A}"/>
    <cellStyle name="ParaBirimi 4 4" xfId="37" xr:uid="{00000000-0005-0000-0000-000037000000}"/>
    <cellStyle name="ParaBirimi 4 4 2" xfId="81" xr:uid="{00000000-0005-0000-0000-000038000000}"/>
    <cellStyle name="ParaBirimi 4 4 2 2" xfId="170" xr:uid="{0B502608-FF11-4271-B3C0-FD40B7AC7A6C}"/>
    <cellStyle name="ParaBirimi 4 4 3" xfId="126" xr:uid="{10CBC1F8-E759-4527-85A5-50BCDFA31C7B}"/>
    <cellStyle name="ParaBirimi 4 5" xfId="59" xr:uid="{00000000-0005-0000-0000-000039000000}"/>
    <cellStyle name="ParaBirimi 4 5 2" xfId="148" xr:uid="{A187C78D-593D-48C4-BDC9-974436D75B3C}"/>
    <cellStyle name="ParaBirimi 4 6" xfId="104" xr:uid="{EB65FB2E-EA80-4595-9A9F-86D19A0F3F66}"/>
    <cellStyle name="ParaBirimi 5" xfId="18" xr:uid="{00000000-0005-0000-0000-00003A000000}"/>
    <cellStyle name="ParaBirimi 5 2" xfId="29" xr:uid="{00000000-0005-0000-0000-00003B000000}"/>
    <cellStyle name="ParaBirimi 5 2 2" xfId="51" xr:uid="{00000000-0005-0000-0000-00003C000000}"/>
    <cellStyle name="ParaBirimi 5 2 2 2" xfId="95" xr:uid="{00000000-0005-0000-0000-00003D000000}"/>
    <cellStyle name="ParaBirimi 5 2 2 2 2" xfId="184" xr:uid="{0B35BD51-667B-40DD-A9F2-7293C18FFCB0}"/>
    <cellStyle name="ParaBirimi 5 2 2 3" xfId="140" xr:uid="{6C798694-558B-424B-8F28-637D32FC33B5}"/>
    <cellStyle name="ParaBirimi 5 2 3" xfId="73" xr:uid="{00000000-0005-0000-0000-00003E000000}"/>
    <cellStyle name="ParaBirimi 5 2 3 2" xfId="162" xr:uid="{295004A9-916B-496C-94AE-66ABC5DB57F8}"/>
    <cellStyle name="ParaBirimi 5 2 4" xfId="118" xr:uid="{24F9B4EE-184E-424C-99DE-8A7AD69C9696}"/>
    <cellStyle name="ParaBirimi 5 3" xfId="40" xr:uid="{00000000-0005-0000-0000-00003F000000}"/>
    <cellStyle name="ParaBirimi 5 3 2" xfId="84" xr:uid="{00000000-0005-0000-0000-000040000000}"/>
    <cellStyle name="ParaBirimi 5 3 2 2" xfId="173" xr:uid="{0AEFC0DA-DD10-402E-93A4-AB83EDE2AA20}"/>
    <cellStyle name="ParaBirimi 5 3 3" xfId="129" xr:uid="{F561B44D-AF91-42B4-BE2E-4E01AE1C38BD}"/>
    <cellStyle name="ParaBirimi 5 4" xfId="62" xr:uid="{00000000-0005-0000-0000-000041000000}"/>
    <cellStyle name="ParaBirimi 5 4 2" xfId="151" xr:uid="{738000CB-B716-4CCE-A1DC-F96E351FBA84}"/>
    <cellStyle name="ParaBirimi 5 5" xfId="107" xr:uid="{C6ED0624-F1BF-4347-87A1-7FA69FDFE140}"/>
    <cellStyle name="ParaBirimi 6" xfId="23" xr:uid="{00000000-0005-0000-0000-000042000000}"/>
    <cellStyle name="ParaBirimi 6 2" xfId="34" xr:uid="{00000000-0005-0000-0000-000043000000}"/>
    <cellStyle name="ParaBirimi 6 2 2" xfId="56" xr:uid="{00000000-0005-0000-0000-000044000000}"/>
    <cellStyle name="ParaBirimi 6 2 2 2" xfId="100" xr:uid="{00000000-0005-0000-0000-000045000000}"/>
    <cellStyle name="ParaBirimi 6 2 2 2 2" xfId="189" xr:uid="{2ABE3C2B-96A0-4985-8AE1-ED4B3D6C2E5E}"/>
    <cellStyle name="ParaBirimi 6 2 2 3" xfId="145" xr:uid="{87616174-F2CA-48DC-BB69-B1769F4DB6EA}"/>
    <cellStyle name="ParaBirimi 6 2 3" xfId="78" xr:uid="{00000000-0005-0000-0000-000046000000}"/>
    <cellStyle name="ParaBirimi 6 2 3 2" xfId="167" xr:uid="{B020D110-4E55-4030-9E5A-7458613E3A91}"/>
    <cellStyle name="ParaBirimi 6 2 4" xfId="123" xr:uid="{844CAA43-08F5-45C9-9F3B-8732B5FF8155}"/>
    <cellStyle name="ParaBirimi 6 3" xfId="45" xr:uid="{00000000-0005-0000-0000-000047000000}"/>
    <cellStyle name="ParaBirimi 6 3 2" xfId="89" xr:uid="{00000000-0005-0000-0000-000048000000}"/>
    <cellStyle name="ParaBirimi 6 3 2 2" xfId="178" xr:uid="{63E1F631-3B30-44AE-B722-DF7AA4E2C2AE}"/>
    <cellStyle name="ParaBirimi 6 3 3" xfId="134" xr:uid="{F0E5C48F-AE58-44A7-9101-5794C0DCBED2}"/>
    <cellStyle name="ParaBirimi 6 4" xfId="67" xr:uid="{00000000-0005-0000-0000-000049000000}"/>
    <cellStyle name="ParaBirimi 6 4 2" xfId="156" xr:uid="{633F26F4-396F-43B0-9D60-621832E3FEB1}"/>
    <cellStyle name="ParaBirimi 6 5" xfId="112" xr:uid="{F2104350-B7A4-4DC9-816F-9945A498086C}"/>
    <cellStyle name="ParaBirimi 7" xfId="24" xr:uid="{00000000-0005-0000-0000-00004A000000}"/>
    <cellStyle name="ParaBirimi 7 2" xfId="46" xr:uid="{00000000-0005-0000-0000-00004B000000}"/>
    <cellStyle name="ParaBirimi 7 2 2" xfId="90" xr:uid="{00000000-0005-0000-0000-00004C000000}"/>
    <cellStyle name="ParaBirimi 7 2 2 2" xfId="179" xr:uid="{E9277FD5-3682-46DB-B961-2DC25E172CCD}"/>
    <cellStyle name="ParaBirimi 7 2 3" xfId="135" xr:uid="{91839153-074D-4F91-BC33-4BFD3B3FBD97}"/>
    <cellStyle name="ParaBirimi 7 3" xfId="68" xr:uid="{00000000-0005-0000-0000-00004D000000}"/>
    <cellStyle name="ParaBirimi 7 3 2" xfId="157" xr:uid="{8D3C3B03-2111-4051-A574-5E238E617232}"/>
    <cellStyle name="ParaBirimi 7 4" xfId="113" xr:uid="{CEFF70B5-4E4A-44A1-8988-A045BCFC0718}"/>
    <cellStyle name="ParaBirimi 8" xfId="35" xr:uid="{00000000-0005-0000-0000-00004E000000}"/>
    <cellStyle name="ParaBirimi 8 2" xfId="79" xr:uid="{00000000-0005-0000-0000-00004F000000}"/>
    <cellStyle name="ParaBirimi 8 2 2" xfId="168" xr:uid="{9BA40633-D7FD-4C8E-8124-8465736C641D}"/>
    <cellStyle name="ParaBirimi 8 3" xfId="124" xr:uid="{D220ED50-AF73-4356-BEF8-11190ABA6626}"/>
    <cellStyle name="ParaBirimi 9" xfId="57" xr:uid="{00000000-0005-0000-0000-000050000000}"/>
    <cellStyle name="ParaBirimi 9 2" xfId="146" xr:uid="{E553A3FF-7343-4BCC-9D33-71A5C88BAC8C}"/>
    <cellStyle name="Virgül 2" xfId="4" xr:uid="{00000000-0005-0000-0000-000051000000}"/>
    <cellStyle name="Virgül 3" xfId="17" xr:uid="{00000000-0005-0000-0000-000052000000}"/>
    <cellStyle name="Virgül 3 2" xfId="22" xr:uid="{00000000-0005-0000-0000-000053000000}"/>
    <cellStyle name="Virgül 3 2 2" xfId="33" xr:uid="{00000000-0005-0000-0000-000054000000}"/>
    <cellStyle name="Virgül 3 2 2 2" xfId="55" xr:uid="{00000000-0005-0000-0000-000055000000}"/>
    <cellStyle name="Virgül 3 2 2 2 2" xfId="99" xr:uid="{00000000-0005-0000-0000-000056000000}"/>
    <cellStyle name="Virgül 3 2 2 2 2 2" xfId="188" xr:uid="{FE4026C2-4C97-469B-A9A7-A5F7248AF4D3}"/>
    <cellStyle name="Virgül 3 2 2 2 3" xfId="144" xr:uid="{7EFA003C-0153-4CB2-B5CA-38F93972B386}"/>
    <cellStyle name="Virgül 3 2 2 3" xfId="77" xr:uid="{00000000-0005-0000-0000-000057000000}"/>
    <cellStyle name="Virgül 3 2 2 3 2" xfId="166" xr:uid="{CA3A0D90-0AE4-424F-9F0F-CF0B8DDB8C02}"/>
    <cellStyle name="Virgül 3 2 2 4" xfId="122" xr:uid="{3E235125-DBED-4EBB-8E07-7A89A322918B}"/>
    <cellStyle name="Virgül 3 2 3" xfId="44" xr:uid="{00000000-0005-0000-0000-000058000000}"/>
    <cellStyle name="Virgül 3 2 3 2" xfId="88" xr:uid="{00000000-0005-0000-0000-000059000000}"/>
    <cellStyle name="Virgül 3 2 3 2 2" xfId="177" xr:uid="{85660F1D-76F1-425E-93FD-C2D5F1063E32}"/>
    <cellStyle name="Virgül 3 2 3 3" xfId="133" xr:uid="{CADD21D5-EBED-47EC-AB70-E613FFFCFCD6}"/>
    <cellStyle name="Virgül 3 2 4" xfId="66" xr:uid="{00000000-0005-0000-0000-00005A000000}"/>
    <cellStyle name="Virgül 3 2 4 2" xfId="155" xr:uid="{727F2236-8121-433A-BB9C-1BC3B7A8E5A7}"/>
    <cellStyle name="Virgül 3 2 5" xfId="111" xr:uid="{0D6139F0-2621-4BC7-B517-88E03F4899A4}"/>
    <cellStyle name="Virgül 3 3" xfId="28" xr:uid="{00000000-0005-0000-0000-00005B000000}"/>
    <cellStyle name="Virgül 3 3 2" xfId="50" xr:uid="{00000000-0005-0000-0000-00005C000000}"/>
    <cellStyle name="Virgül 3 3 2 2" xfId="94" xr:uid="{00000000-0005-0000-0000-00005D000000}"/>
    <cellStyle name="Virgül 3 3 2 2 2" xfId="183" xr:uid="{51BE3B7F-D2C4-4F98-B939-9943801C9DCE}"/>
    <cellStyle name="Virgül 3 3 2 3" xfId="139" xr:uid="{92CFB3F7-B3EF-413E-B5D9-A1747AE230AA}"/>
    <cellStyle name="Virgül 3 3 3" xfId="72" xr:uid="{00000000-0005-0000-0000-00005E000000}"/>
    <cellStyle name="Virgül 3 3 3 2" xfId="161" xr:uid="{4B2CFE7A-2CBC-46EC-93FF-E7FAF188E221}"/>
    <cellStyle name="Virgül 3 3 4" xfId="117" xr:uid="{A551856D-FB29-4E88-B831-8F4C6E37E1C8}"/>
    <cellStyle name="Virgül 3 4" xfId="39" xr:uid="{00000000-0005-0000-0000-00005F000000}"/>
    <cellStyle name="Virgül 3 4 2" xfId="83" xr:uid="{00000000-0005-0000-0000-000060000000}"/>
    <cellStyle name="Virgül 3 4 2 2" xfId="172" xr:uid="{9B41BEC3-E284-4C93-8F98-904729F07FDB}"/>
    <cellStyle name="Virgül 3 4 3" xfId="128" xr:uid="{4403A935-4D69-4538-ADED-893F190418F6}"/>
    <cellStyle name="Virgül 3 5" xfId="61" xr:uid="{00000000-0005-0000-0000-000061000000}"/>
    <cellStyle name="Virgül 3 5 2" xfId="150" xr:uid="{1583F65F-71C6-4677-B990-0B952CB1AEBD}"/>
    <cellStyle name="Virgül 3 6" xfId="106" xr:uid="{0A0C7844-82D8-429E-8ECA-045B902B9D23}"/>
    <cellStyle name="Yüzde 2" xfId="11" xr:uid="{00000000-0005-0000-0000-000062000000}"/>
    <cellStyle name="Yüzde 3" xfId="9" xr:uid="{00000000-0005-0000-0000-000063000000}"/>
    <cellStyle name="Yüzde 3 2" xfId="15" xr:uid="{00000000-0005-0000-0000-000064000000}"/>
    <cellStyle name="常规 2" xfId="101" xr:uid="{00000000-0005-0000-0000-000065000000}"/>
  </cellStyles>
  <dxfs count="873">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numFmt numFmtId="166" formatCode="[$$-409]#,##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numFmt numFmtId="166" formatCode="[$$-409]#,##0.0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numFmt numFmtId="3"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outline val="0"/>
        <shadow val="0"/>
        <u val="none"/>
        <vertAlign val="baseline"/>
        <sz val="8"/>
        <color auto="1"/>
        <name val="Calibri"/>
        <family val="2"/>
        <charset val="162"/>
        <scheme val="minor"/>
      </font>
      <numFmt numFmtId="169" formatCode="[$$-409]#,##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8"/>
        <color auto="1"/>
        <name val="Calibri"/>
        <family val="2"/>
        <charset val="162"/>
        <scheme val="minor"/>
      </font>
      <numFmt numFmtId="14" formatCode="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8"/>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outline val="0"/>
        <shadow val="0"/>
        <u val="none"/>
        <vertAlign val="baseline"/>
        <sz val="8"/>
        <name val="Calibri"/>
        <family val="2"/>
        <charset val="16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outline val="0"/>
        <shadow val="0"/>
        <u val="none"/>
        <vertAlign val="baseline"/>
        <sz val="8"/>
        <name val="Calibri"/>
        <family val="2"/>
        <charset val="162"/>
        <scheme val="minor"/>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rgb="FF000000"/>
        </top>
      </border>
    </dxf>
    <dxf>
      <font>
        <b val="0"/>
        <i val="0"/>
        <strike val="0"/>
        <outline val="0"/>
        <shadow val="0"/>
        <u val="none"/>
        <vertAlign val="baseline"/>
        <sz val="8"/>
        <color auto="1"/>
        <name val="Calibri"/>
        <family val="2"/>
        <charset val="162"/>
        <scheme val="minor"/>
      </font>
      <numFmt numFmtId="170" formatCode="[$$-409]#.##000"/>
      <fill>
        <patternFill patternType="none">
          <fgColor indexed="64"/>
          <bgColor auto="1"/>
        </patternFill>
      </fill>
      <alignment horizontal="center" vertical="center" textRotation="0" indent="0" justifyLastLine="0" shrinkToFit="0" readingOrder="0"/>
      <border diagonalUp="0" diagonalDown="0" outline="0">
        <left style="thin">
          <color rgb="FF000000"/>
        </left>
        <right style="thin">
          <color rgb="FF000000"/>
        </right>
        <top/>
        <bottom/>
      </border>
      <protection locked="1" hidden="0"/>
    </dxf>
    <dxf>
      <border diagonalUp="0" diagonalDown="0">
        <left style="thin">
          <color rgb="FF000000"/>
        </left>
        <right style="thin">
          <color rgb="FF000000"/>
        </right>
        <top style="thin">
          <color rgb="FF000000"/>
        </top>
        <bottom style="thin">
          <color rgb="FF000000"/>
        </bottom>
      </border>
    </dxf>
    <dxf>
      <font>
        <b val="0"/>
        <i val="0"/>
        <strike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indent="0" justifyLastLine="0" shrinkToFit="0" readingOrder="0"/>
      <protection locked="1" hidden="0"/>
    </dxf>
    <dxf>
      <border>
        <bottom style="thin">
          <color rgb="FF000000"/>
        </bottom>
      </border>
    </dxf>
    <dxf>
      <font>
        <b val="0"/>
        <i val="0"/>
        <strike val="0"/>
        <condense val="0"/>
        <extend val="0"/>
        <outline val="0"/>
        <shadow val="0"/>
        <u val="none"/>
        <vertAlign val="baseline"/>
        <sz val="8"/>
        <color auto="1"/>
        <name val="Calibri"/>
        <family val="2"/>
        <charset val="162"/>
        <scheme val="minor"/>
      </font>
      <numFmt numFmtId="166" formatCode="[$$-409]#,##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color theme="8" tint="0.79998168889431442"/>
      </font>
    </dxf>
    <dxf>
      <font>
        <color theme="9" tint="0.79998168889431442"/>
      </font>
    </dxf>
    <dxf>
      <font>
        <color theme="3"/>
      </font>
    </dxf>
    <dxf>
      <font>
        <color rgb="FFFF0000"/>
      </font>
    </dxf>
    <dxf>
      <font>
        <color rgb="FFFFFF00"/>
      </font>
    </dxf>
    <dxf>
      <font>
        <color theme="4" tint="0.39994506668294322"/>
      </font>
    </dxf>
    <dxf>
      <font>
        <color theme="8" tint="0.79998168889431442"/>
      </font>
    </dxf>
  </dxfs>
  <tableStyles count="4" defaultTableStyle="TableStyleMedium2" defaultPivotStyle="PivotStyleLight16">
    <tableStyle name="Tablo Stili 1" pivot="0" count="2" xr9:uid="{00000000-0011-0000-FFFF-FFFF00000000}">
      <tableStyleElement type="firstRowStripe" dxfId="872"/>
      <tableStyleElement type="secondRowStripe" dxfId="871"/>
    </tableStyle>
    <tableStyle name="Tablo Stili 2" pivot="0" count="2" xr9:uid="{00000000-0011-0000-FFFF-FFFF01000000}">
      <tableStyleElement type="firstRowStripe" dxfId="870"/>
      <tableStyleElement type="secondRowStripe" dxfId="869"/>
    </tableStyle>
    <tableStyle name="Tablo Stili 3" pivot="0" count="1" xr9:uid="{00000000-0011-0000-FFFF-FFFF02000000}">
      <tableStyleElement type="firstRowStripe" dxfId="868"/>
    </tableStyle>
    <tableStyle name="Tablo Stili 4" pivot="0" count="2" xr9:uid="{00000000-0011-0000-FFFF-FFFF03000000}">
      <tableStyleElement type="firstRowStripe" size="2" dxfId="867"/>
      <tableStyleElement type="secondRowStripe" dxfId="8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588665</xdr:colOff>
      <xdr:row>0</xdr:row>
      <xdr:rowOff>29307</xdr:rowOff>
    </xdr:from>
    <xdr:to>
      <xdr:col>3</xdr:col>
      <xdr:colOff>2331524</xdr:colOff>
      <xdr:row>4</xdr:row>
      <xdr:rowOff>1476</xdr:rowOff>
    </xdr:to>
    <xdr:pic>
      <xdr:nvPicPr>
        <xdr:cNvPr id="2" name="Resim 1" descr="logo">
          <a:extLst>
            <a:ext uri="{FF2B5EF4-FFF2-40B4-BE49-F238E27FC236}">
              <a16:creationId xmlns:a16="http://schemas.microsoft.com/office/drawing/2014/main" id="{D6621A1A-7FEE-483B-84D0-9214E70D29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0569" y="29307"/>
          <a:ext cx="3149628" cy="5817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345343423232342" displayName="Tablo1345343423232342" ref="B13:P547" totalsRowCount="1" headerRowDxfId="865" dataDxfId="863" totalsRowDxfId="861" headerRowBorderDxfId="864" tableBorderDxfId="862" totalsRowBorderDxfId="860">
  <autoFilter ref="B13:P546" xr:uid="{00000000-000C-0000-FFFF-FFFF00000000}"/>
  <tableColumns count="15">
    <tableColumn id="1" xr3:uid="{00000000-0010-0000-0000-000001000000}" name="SIRANO" totalsRowLabel="Toplam" dataDxfId="859" totalsRowDxfId="14"/>
    <tableColumn id="2" xr3:uid="{00000000-0010-0000-0000-000002000000}" name="Ürün Kodu" dataDxfId="858" totalsRowDxfId="13"/>
    <tableColumn id="11" xr3:uid="{00000000-0010-0000-0000-00000B000000}" name="Ürün Açıklaması" dataDxfId="857" totalsRowDxfId="12"/>
    <tableColumn id="3" xr3:uid="{00000000-0010-0000-0000-000003000000}" name="Birim" dataDxfId="856" totalsRowDxfId="11"/>
    <tableColumn id="4" xr3:uid="{00000000-0010-0000-0000-000004000000}" name="Miktar" totalsRowLabel="0" dataDxfId="855" totalsRowDxfId="10"/>
    <tableColumn id="5" xr3:uid="{00000000-0010-0000-0000-000005000000}" name="Adet Fiyatı_x000a_KDV HARİÇ_x000a_EURO/DOLAR" dataDxfId="854" totalsRowDxfId="9"/>
    <tableColumn id="6" xr3:uid="{00000000-0010-0000-0000-000006000000}" name="İskonto" dataDxfId="853" totalsRowDxfId="8"/>
    <tableColumn id="7" xr3:uid="{00000000-0010-0000-0000-000007000000}" name="İskontolu _x000a_Birim Fiyat_x000a_KDV HARİÇ" dataDxfId="852" totalsRowDxfId="7"/>
    <tableColumn id="8" xr3:uid="{00000000-0010-0000-0000-000008000000}" name="İskontolu _x000a_Toplam Fiyat_x000a_KDV HARİÇ" totalsRowFunction="sum" dataDxfId="851" totalsRowDxfId="6"/>
    <tableColumn id="9" xr3:uid="{00000000-0010-0000-0000-000009000000}" name="İskontolu _x000a_Toplam Fiyat_x000a_KDV DAHİL" totalsRowFunction="sum" dataDxfId="850" totalsRowDxfId="5"/>
    <tableColumn id="10" xr3:uid="{00000000-0010-0000-0000-00000A000000}" name="Tahmini Termin Süresi" dataDxfId="849" totalsRowDxfId="4"/>
    <tableColumn id="13" xr3:uid="{00000000-0010-0000-0000-00000D000000}" name="ALTBAYİ FİYATI ÇEK" dataDxfId="848" totalsRowDxfId="3"/>
    <tableColumn id="14" xr3:uid="{00000000-0010-0000-0000-00000E000000}" name="ALTBAYİ FİYATI NAKİT" dataDxfId="847" totalsRowDxfId="2"/>
    <tableColumn id="15" xr3:uid="{00000000-0010-0000-0000-00000F000000}" name="MİN. SATIŞ _x000a_FİYATI (ÖNERİLEN)" dataDxfId="846" totalsRowDxfId="1"/>
    <tableColumn id="18" xr3:uid="{00000000-0010-0000-0000-000012000000}" name="MİN. SATIŞ _x000a_FİYATI (DİP)" dataDxfId="845"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48"/>
  <sheetViews>
    <sheetView tabSelected="1" zoomScale="115" zoomScaleNormal="115" workbookViewId="0">
      <selection activeCell="G7" sqref="G7"/>
    </sheetView>
  </sheetViews>
  <sheetFormatPr defaultColWidth="1.85546875" defaultRowHeight="11.25"/>
  <cols>
    <col min="1" max="1" width="1.42578125" style="133" customWidth="1"/>
    <col min="2" max="2" width="7" style="9" customWidth="1"/>
    <col min="3" max="3" width="21.140625" style="9" bestFit="1" customWidth="1"/>
    <col min="4" max="4" width="58.7109375" style="8" bestFit="1" customWidth="1"/>
    <col min="5" max="5" width="9.140625" style="8" bestFit="1" customWidth="1"/>
    <col min="6" max="6" width="10" style="135" bestFit="1" customWidth="1"/>
    <col min="7" max="7" width="14.42578125" style="69" bestFit="1" customWidth="1"/>
    <col min="8" max="8" width="10.42578125" style="136" bestFit="1" customWidth="1"/>
    <col min="9" max="9" width="12.85546875" style="9" bestFit="1" customWidth="1"/>
    <col min="10" max="10" width="13.85546875" style="9" bestFit="1" customWidth="1"/>
    <col min="11" max="11" width="13.85546875" style="69" bestFit="1" customWidth="1"/>
    <col min="12" max="12" width="20.28515625" style="9" bestFit="1" customWidth="1"/>
    <col min="13" max="13" width="12.42578125" style="9" bestFit="1" customWidth="1"/>
    <col min="14" max="14" width="13" style="9" bestFit="1" customWidth="1"/>
    <col min="15" max="15" width="12.85546875" style="9" bestFit="1" customWidth="1"/>
    <col min="16" max="16" width="13.140625" style="9" bestFit="1" customWidth="1"/>
    <col min="17" max="17" width="1.42578125" style="9" customWidth="1"/>
    <col min="18" max="16384" width="1.85546875" style="9"/>
  </cols>
  <sheetData>
    <row r="1" spans="1:16">
      <c r="B1" s="134" t="s">
        <v>883</v>
      </c>
      <c r="C1" s="69"/>
    </row>
    <row r="4" spans="1:16" ht="14.25" customHeight="1">
      <c r="C4" s="137"/>
      <c r="G4" s="137"/>
      <c r="H4" s="138"/>
      <c r="I4" s="137"/>
      <c r="J4" s="137"/>
    </row>
    <row r="5" spans="1:16">
      <c r="C5" s="10" t="s">
        <v>117</v>
      </c>
      <c r="D5" s="10" t="s">
        <v>1349</v>
      </c>
      <c r="G5" s="137"/>
      <c r="H5" s="138"/>
      <c r="I5" s="137"/>
      <c r="J5" s="137"/>
      <c r="N5" s="139"/>
    </row>
    <row r="6" spans="1:16">
      <c r="C6" s="12" t="s">
        <v>108</v>
      </c>
      <c r="D6" s="10"/>
      <c r="E6" s="140"/>
      <c r="F6" s="141"/>
      <c r="G6" s="137"/>
      <c r="H6" s="138"/>
      <c r="I6" s="137"/>
      <c r="J6" s="137"/>
    </row>
    <row r="7" spans="1:16">
      <c r="C7" s="12" t="s">
        <v>109</v>
      </c>
      <c r="D7" s="10"/>
      <c r="E7" s="140"/>
      <c r="F7" s="141"/>
      <c r="G7" s="137"/>
      <c r="H7" s="138"/>
      <c r="I7" s="137"/>
      <c r="J7" s="137"/>
    </row>
    <row r="8" spans="1:16">
      <c r="C8" s="12" t="s">
        <v>110</v>
      </c>
      <c r="D8" s="142"/>
      <c r="E8" s="140"/>
      <c r="F8" s="141"/>
      <c r="G8" s="137"/>
      <c r="H8" s="138"/>
      <c r="I8" s="137"/>
      <c r="J8" s="137"/>
    </row>
    <row r="9" spans="1:16">
      <c r="C9" s="12" t="s">
        <v>111</v>
      </c>
      <c r="D9" s="10"/>
      <c r="E9" s="143"/>
      <c r="F9" s="141"/>
      <c r="G9" s="137"/>
      <c r="H9" s="138"/>
      <c r="I9" s="137"/>
      <c r="J9" s="137"/>
    </row>
    <row r="10" spans="1:16">
      <c r="C10" s="12" t="s">
        <v>112</v>
      </c>
      <c r="D10" s="10"/>
      <c r="E10" s="140"/>
      <c r="F10" s="141"/>
      <c r="G10" s="137"/>
      <c r="H10" s="138"/>
      <c r="I10" s="137"/>
      <c r="J10" s="137"/>
      <c r="K10" s="136"/>
    </row>
    <row r="11" spans="1:16">
      <c r="C11" s="12" t="s">
        <v>141</v>
      </c>
      <c r="D11" s="144">
        <f ca="1">TODAY()</f>
        <v>45756</v>
      </c>
      <c r="I11" s="145" t="s">
        <v>250</v>
      </c>
      <c r="J11" s="146"/>
    </row>
    <row r="12" spans="1:16">
      <c r="B12" s="194" t="s">
        <v>107</v>
      </c>
      <c r="C12" s="194"/>
      <c r="D12" s="194"/>
      <c r="E12" s="194"/>
      <c r="F12" s="194"/>
      <c r="G12" s="194"/>
      <c r="H12" s="194"/>
      <c r="I12" s="194"/>
      <c r="J12" s="194"/>
      <c r="K12" s="8"/>
    </row>
    <row r="13" spans="1:16" s="8" customFormat="1" ht="33.75">
      <c r="A13" s="147"/>
      <c r="B13" s="12" t="s">
        <v>85</v>
      </c>
      <c r="C13" s="11" t="s">
        <v>142</v>
      </c>
      <c r="D13" s="11" t="s">
        <v>471</v>
      </c>
      <c r="E13" s="12" t="s">
        <v>472</v>
      </c>
      <c r="F13" s="148" t="s">
        <v>473</v>
      </c>
      <c r="G13" s="14" t="s">
        <v>474</v>
      </c>
      <c r="H13" s="149" t="s">
        <v>475</v>
      </c>
      <c r="I13" s="14" t="s">
        <v>476</v>
      </c>
      <c r="J13" s="14" t="s">
        <v>477</v>
      </c>
      <c r="K13" s="14" t="s">
        <v>478</v>
      </c>
      <c r="L13" s="150" t="s">
        <v>479</v>
      </c>
      <c r="M13" s="151" t="s">
        <v>380</v>
      </c>
      <c r="N13" s="12" t="s">
        <v>381</v>
      </c>
      <c r="O13" s="14" t="s">
        <v>480</v>
      </c>
      <c r="P13" s="14" t="s">
        <v>382</v>
      </c>
    </row>
    <row r="14" spans="1:16" s="8" customFormat="1" ht="12">
      <c r="A14" s="147"/>
      <c r="B14" s="152">
        <v>1010</v>
      </c>
      <c r="C14" s="60" t="s">
        <v>843</v>
      </c>
      <c r="D14" s="61" t="s">
        <v>668</v>
      </c>
      <c r="E14" s="10"/>
      <c r="F14" s="153"/>
      <c r="G14" s="17"/>
      <c r="H14" s="154"/>
      <c r="I14" s="14"/>
      <c r="J14" s="14"/>
      <c r="K14" s="14"/>
      <c r="L14" s="155"/>
      <c r="M14" s="17"/>
      <c r="N14" s="17"/>
      <c r="O14" s="14"/>
      <c r="P14" s="70"/>
    </row>
    <row r="15" spans="1:16" s="160" customFormat="1">
      <c r="A15" s="156"/>
      <c r="B15" s="157">
        <v>1015</v>
      </c>
      <c r="C15" s="73" t="s">
        <v>937</v>
      </c>
      <c r="D15" s="74" t="s">
        <v>526</v>
      </c>
      <c r="E15" s="50"/>
      <c r="F15" s="158"/>
      <c r="G15" s="33"/>
      <c r="H15" s="154"/>
      <c r="I15" s="71"/>
      <c r="J15" s="71"/>
      <c r="K15" s="71"/>
      <c r="L15" s="33"/>
      <c r="M15" s="159"/>
      <c r="N15" s="71"/>
      <c r="O15" s="71"/>
      <c r="P15" s="71"/>
    </row>
    <row r="16" spans="1:16">
      <c r="A16" s="133">
        <v>550</v>
      </c>
      <c r="B16" s="152">
        <v>1020</v>
      </c>
      <c r="C16" s="177" t="s">
        <v>689</v>
      </c>
      <c r="D16" s="177" t="s">
        <v>690</v>
      </c>
      <c r="E16" s="178">
        <f>IF(Tablo1345343423232342[[#This Row],[İskonto]]="0",(VLOOKUP(Tablo1345343423232342[[#This Row],[Ürün Kodu]],KODLAMA!#REF!,2,0)*(1-Tablo1345343423232342[[#This Row],[İskonto]])),((Tablo1345343423232342[[#This Row],[Adet Fiyatı
KDV HARİÇ
EURO/DOLAR]]/A16)*(1-Tablo1345343423232342[[#This Row],[İskonto]])))</f>
        <v>0.68</v>
      </c>
      <c r="F16" s="179">
        <v>0</v>
      </c>
      <c r="G16" s="180">
        <f>VLOOKUP(Tablo1345343423232342[[#This Row],[Ürün Kodu]],GMA!$A:$B,2,0)</f>
        <v>374</v>
      </c>
      <c r="H16" s="154">
        <v>0</v>
      </c>
      <c r="I16" s="21">
        <f>Tablo1345343423232342[[#This Row],[Adet Fiyatı
KDV HARİÇ
EURO/DOLAR]]-(Tablo1345343423232342[[#This Row],[Adet Fiyatı
KDV HARİÇ
EURO/DOLAR]]*Tablo1345343423232342[[#This Row],[İskonto]])</f>
        <v>374</v>
      </c>
      <c r="J16" s="21">
        <f>Tablo1345343423232342[[#This Row],[Miktar]]*Tablo1345343423232342[[#This Row],[İskontolu 
Birim Fiyat
KDV HARİÇ]]</f>
        <v>0</v>
      </c>
      <c r="K16" s="21">
        <f>Tablo1345343423232342[[#This Row],[İskontolu 
Toplam Fiyat
KDV HARİÇ]]*1.2</f>
        <v>0</v>
      </c>
      <c r="L16" s="162"/>
      <c r="M16" s="163">
        <f>Tablo1345343423232342[[#This Row],[Adet Fiyatı
KDV HARİÇ
EURO/DOLAR]]-(Tablo1345343423232342[[#This Row],[Adet Fiyatı
KDV HARİÇ
EURO/DOLAR]]*67%)</f>
        <v>123.41999999999999</v>
      </c>
      <c r="N16" s="21">
        <f>Tablo1345343423232342[[#This Row],[Adet Fiyatı
KDV HARİÇ
EURO/DOLAR]]-(Tablo1345343423232342[[#This Row],[Adet Fiyatı
KDV HARİÇ
EURO/DOLAR]]*68%)</f>
        <v>119.67999999999998</v>
      </c>
      <c r="O16" s="21">
        <f>Tablo1345343423232342[[#This Row],[Adet Fiyatı
KDV HARİÇ
EURO/DOLAR]]-(Tablo1345343423232342[[#This Row],[Adet Fiyatı
KDV HARİÇ
EURO/DOLAR]]*64%)</f>
        <v>134.63999999999999</v>
      </c>
      <c r="P16" s="21">
        <f>Tablo1345343423232342[[#This Row],[Adet Fiyatı
KDV HARİÇ
EURO/DOLAR]]-(Tablo1345343423232342[[#This Row],[Adet Fiyatı
KDV HARİÇ
EURO/DOLAR]]*66%)</f>
        <v>127.16</v>
      </c>
    </row>
    <row r="17" spans="1:18" s="160" customFormat="1">
      <c r="A17" s="156"/>
      <c r="B17" s="157">
        <v>1025</v>
      </c>
      <c r="C17" s="73" t="s">
        <v>938</v>
      </c>
      <c r="D17" s="74" t="s">
        <v>526</v>
      </c>
      <c r="E17" s="50"/>
      <c r="F17" s="158"/>
      <c r="G17" s="33"/>
      <c r="H17" s="154"/>
      <c r="I17" s="71"/>
      <c r="J17" s="71"/>
      <c r="K17" s="71"/>
      <c r="L17" s="33"/>
      <c r="M17" s="159"/>
      <c r="N17" s="71"/>
      <c r="O17" s="71"/>
      <c r="P17" s="71"/>
    </row>
    <row r="18" spans="1:18">
      <c r="A18" s="133">
        <v>550</v>
      </c>
      <c r="B18" s="152">
        <v>1030</v>
      </c>
      <c r="C18" s="177" t="s">
        <v>403</v>
      </c>
      <c r="D18" s="177" t="s">
        <v>528</v>
      </c>
      <c r="E18" s="178">
        <f>IF(Tablo1345343423232342[[#This Row],[İskonto]]="0",(VLOOKUP(Tablo1345343423232342[[#This Row],[Ürün Kodu]],KODLAMA!#REF!,2,0)*(1-Tablo1345343423232342[[#This Row],[İskonto]])),((Tablo1345343423232342[[#This Row],[Adet Fiyatı
KDV HARİÇ
EURO/DOLAR]]/A18)*(1-Tablo1345343423232342[[#This Row],[İskonto]])))</f>
        <v>0.68</v>
      </c>
      <c r="F18" s="179">
        <v>0</v>
      </c>
      <c r="G18" s="180">
        <f>VLOOKUP(Tablo1345343423232342[[#This Row],[Ürün Kodu]],GMA!$A:$B,2,0)</f>
        <v>374</v>
      </c>
      <c r="H18" s="154">
        <v>0</v>
      </c>
      <c r="I18" s="21">
        <f>Tablo1345343423232342[[#This Row],[Adet Fiyatı
KDV HARİÇ
EURO/DOLAR]]-(Tablo1345343423232342[[#This Row],[Adet Fiyatı
KDV HARİÇ
EURO/DOLAR]]*Tablo1345343423232342[[#This Row],[İskonto]])</f>
        <v>374</v>
      </c>
      <c r="J18" s="21">
        <f>Tablo1345343423232342[[#This Row],[Miktar]]*Tablo1345343423232342[[#This Row],[İskontolu 
Birim Fiyat
KDV HARİÇ]]</f>
        <v>0</v>
      </c>
      <c r="K18" s="21">
        <f>Tablo1345343423232342[[#This Row],[İskontolu 
Toplam Fiyat
KDV HARİÇ]]*1.2</f>
        <v>0</v>
      </c>
      <c r="L18" s="162"/>
      <c r="M18" s="163">
        <f>Tablo1345343423232342[[#This Row],[Adet Fiyatı
KDV HARİÇ
EURO/DOLAR]]-(Tablo1345343423232342[[#This Row],[Adet Fiyatı
KDV HARİÇ
EURO/DOLAR]]*67%)</f>
        <v>123.41999999999999</v>
      </c>
      <c r="N18" s="21">
        <f>Tablo1345343423232342[[#This Row],[Adet Fiyatı
KDV HARİÇ
EURO/DOLAR]]-(Tablo1345343423232342[[#This Row],[Adet Fiyatı
KDV HARİÇ
EURO/DOLAR]]*68%)</f>
        <v>119.67999999999998</v>
      </c>
      <c r="O18" s="21">
        <f>Tablo1345343423232342[[#This Row],[Adet Fiyatı
KDV HARİÇ
EURO/DOLAR]]-(Tablo1345343423232342[[#This Row],[Adet Fiyatı
KDV HARİÇ
EURO/DOLAR]]*64%)</f>
        <v>134.63999999999999</v>
      </c>
      <c r="P18" s="21">
        <f>Tablo1345343423232342[[#This Row],[Adet Fiyatı
KDV HARİÇ
EURO/DOLAR]]-(Tablo1345343423232342[[#This Row],[Adet Fiyatı
KDV HARİÇ
EURO/DOLAR]]*66%)</f>
        <v>127.16</v>
      </c>
    </row>
    <row r="19" spans="1:18">
      <c r="B19" s="157">
        <v>1035</v>
      </c>
      <c r="C19" s="73" t="s">
        <v>939</v>
      </c>
      <c r="D19" s="74" t="s">
        <v>525</v>
      </c>
      <c r="E19" s="15"/>
      <c r="F19" s="164"/>
      <c r="G19" s="17"/>
      <c r="H19" s="154"/>
      <c r="I19" s="70"/>
      <c r="J19" s="70"/>
      <c r="K19" s="70"/>
      <c r="L19" s="17"/>
      <c r="M19" s="165"/>
      <c r="N19" s="70"/>
      <c r="O19" s="70"/>
      <c r="P19" s="70"/>
    </row>
    <row r="20" spans="1:18">
      <c r="A20" s="133">
        <v>450</v>
      </c>
      <c r="B20" s="152">
        <v>1040</v>
      </c>
      <c r="C20" s="177" t="s">
        <v>940</v>
      </c>
      <c r="D20" s="177" t="s">
        <v>941</v>
      </c>
      <c r="E20" s="178">
        <f>IF(Tablo1345343423232342[[#This Row],[İskonto]]="0",(VLOOKUP(Tablo1345343423232342[[#This Row],[Ürün Kodu]],KODLAMA!#REF!,2,0)*(1-Tablo1345343423232342[[#This Row],[İskonto]])),((Tablo1345343423232342[[#This Row],[Adet Fiyatı
KDV HARİÇ
EURO/DOLAR]]/A20)*(1-Tablo1345343423232342[[#This Row],[İskonto]])))</f>
        <v>0.96</v>
      </c>
      <c r="F20" s="179">
        <v>0</v>
      </c>
      <c r="G20" s="180">
        <f>VLOOKUP(Tablo1345343423232342[[#This Row],[Ürün Kodu]],GMA!$A:$B,2,0)</f>
        <v>432</v>
      </c>
      <c r="H20" s="154">
        <v>0</v>
      </c>
      <c r="I20" s="21">
        <f>Tablo1345343423232342[[#This Row],[Adet Fiyatı
KDV HARİÇ
EURO/DOLAR]]-(Tablo1345343423232342[[#This Row],[Adet Fiyatı
KDV HARİÇ
EURO/DOLAR]]*Tablo1345343423232342[[#This Row],[İskonto]])</f>
        <v>432</v>
      </c>
      <c r="J20" s="21">
        <f>Tablo1345343423232342[[#This Row],[Miktar]]*Tablo1345343423232342[[#This Row],[İskontolu 
Birim Fiyat
KDV HARİÇ]]</f>
        <v>0</v>
      </c>
      <c r="K20" s="21">
        <f>Tablo1345343423232342[[#This Row],[İskontolu 
Toplam Fiyat
KDV HARİÇ]]*1.2</f>
        <v>0</v>
      </c>
      <c r="L20" s="162"/>
      <c r="M20" s="163">
        <f>Tablo1345343423232342[[#This Row],[Adet Fiyatı
KDV HARİÇ
EURO/DOLAR]]-(Tablo1345343423232342[[#This Row],[Adet Fiyatı
KDV HARİÇ
EURO/DOLAR]]*67%)</f>
        <v>142.56</v>
      </c>
      <c r="N20" s="21">
        <f>Tablo1345343423232342[[#This Row],[Adet Fiyatı
KDV HARİÇ
EURO/DOLAR]]-(Tablo1345343423232342[[#This Row],[Adet Fiyatı
KDV HARİÇ
EURO/DOLAR]]*68%)</f>
        <v>138.23999999999995</v>
      </c>
      <c r="O20" s="21">
        <f>Tablo1345343423232342[[#This Row],[Adet Fiyatı
KDV HARİÇ
EURO/DOLAR]]-(Tablo1345343423232342[[#This Row],[Adet Fiyatı
KDV HARİÇ
EURO/DOLAR]]*64%)</f>
        <v>155.51999999999998</v>
      </c>
      <c r="P20" s="21">
        <f>Tablo1345343423232342[[#This Row],[Adet Fiyatı
KDV HARİÇ
EURO/DOLAR]]-(Tablo1345343423232342[[#This Row],[Adet Fiyatı
KDV HARİÇ
EURO/DOLAR]]*66%)</f>
        <v>146.88</v>
      </c>
    </row>
    <row r="21" spans="1:18">
      <c r="B21" s="157">
        <v>1045</v>
      </c>
      <c r="C21" s="73" t="s">
        <v>942</v>
      </c>
      <c r="D21" s="74" t="s">
        <v>533</v>
      </c>
      <c r="E21" s="15"/>
      <c r="F21" s="164"/>
      <c r="G21" s="17"/>
      <c r="H21" s="154"/>
      <c r="I21" s="70"/>
      <c r="J21" s="70"/>
      <c r="K21" s="70"/>
      <c r="L21" s="17"/>
      <c r="M21" s="165"/>
      <c r="N21" s="70"/>
      <c r="O21" s="70"/>
      <c r="P21" s="70"/>
    </row>
    <row r="22" spans="1:18">
      <c r="A22" s="133">
        <v>450</v>
      </c>
      <c r="B22" s="152">
        <v>1050</v>
      </c>
      <c r="C22" s="177" t="s">
        <v>943</v>
      </c>
      <c r="D22" s="177" t="s">
        <v>944</v>
      </c>
      <c r="E22" s="178">
        <f>IF(Tablo1345343423232342[[#This Row],[İskonto]]="0",(VLOOKUP(Tablo1345343423232342[[#This Row],[Ürün Kodu]],KODLAMA!#REF!,2,0)*(1-Tablo1345343423232342[[#This Row],[İskonto]])),((Tablo1345343423232342[[#This Row],[Adet Fiyatı
KDV HARİÇ
EURO/DOLAR]]/A22)*(1-Tablo1345343423232342[[#This Row],[İskonto]])))</f>
        <v>0.68</v>
      </c>
      <c r="F22" s="179">
        <v>0</v>
      </c>
      <c r="G22" s="180">
        <f>VLOOKUP(Tablo1345343423232342[[#This Row],[Ürün Kodu]],GMA!$A:$B,2,0)</f>
        <v>306</v>
      </c>
      <c r="H22" s="154">
        <v>0</v>
      </c>
      <c r="I22" s="21">
        <f>Tablo1345343423232342[[#This Row],[Adet Fiyatı
KDV HARİÇ
EURO/DOLAR]]-(Tablo1345343423232342[[#This Row],[Adet Fiyatı
KDV HARİÇ
EURO/DOLAR]]*Tablo1345343423232342[[#This Row],[İskonto]])</f>
        <v>306</v>
      </c>
      <c r="J22" s="21">
        <f>Tablo1345343423232342[[#This Row],[Miktar]]*Tablo1345343423232342[[#This Row],[İskontolu 
Birim Fiyat
KDV HARİÇ]]</f>
        <v>0</v>
      </c>
      <c r="K22" s="21">
        <f>Tablo1345343423232342[[#This Row],[İskontolu 
Toplam Fiyat
KDV HARİÇ]]*1.2</f>
        <v>0</v>
      </c>
      <c r="L22" s="162"/>
      <c r="M22" s="163">
        <f>Tablo1345343423232342[[#This Row],[Adet Fiyatı
KDV HARİÇ
EURO/DOLAR]]-(Tablo1345343423232342[[#This Row],[Adet Fiyatı
KDV HARİÇ
EURO/DOLAR]]*67%)</f>
        <v>100.97999999999999</v>
      </c>
      <c r="N22" s="21">
        <f>Tablo1345343423232342[[#This Row],[Adet Fiyatı
KDV HARİÇ
EURO/DOLAR]]-(Tablo1345343423232342[[#This Row],[Adet Fiyatı
KDV HARİÇ
EURO/DOLAR]]*68%)</f>
        <v>97.919999999999987</v>
      </c>
      <c r="O22" s="21">
        <f>Tablo1345343423232342[[#This Row],[Adet Fiyatı
KDV HARİÇ
EURO/DOLAR]]-(Tablo1345343423232342[[#This Row],[Adet Fiyatı
KDV HARİÇ
EURO/DOLAR]]*64%)</f>
        <v>110.16</v>
      </c>
      <c r="P22" s="21">
        <f>Tablo1345343423232342[[#This Row],[Adet Fiyatı
KDV HARİÇ
EURO/DOLAR]]-(Tablo1345343423232342[[#This Row],[Adet Fiyatı
KDV HARİÇ
EURO/DOLAR]]*66%)</f>
        <v>104.03999999999999</v>
      </c>
    </row>
    <row r="23" spans="1:18">
      <c r="B23" s="157">
        <v>1055</v>
      </c>
      <c r="C23" s="73" t="s">
        <v>945</v>
      </c>
      <c r="D23" s="74" t="s">
        <v>534</v>
      </c>
      <c r="E23" s="24"/>
      <c r="F23" s="161"/>
      <c r="G23" s="21"/>
      <c r="H23" s="154"/>
      <c r="I23" s="21"/>
      <c r="J23" s="21"/>
      <c r="K23" s="21"/>
      <c r="L23" s="162"/>
      <c r="M23" s="163"/>
      <c r="N23" s="21"/>
      <c r="O23" s="21"/>
      <c r="P23" s="21"/>
    </row>
    <row r="24" spans="1:18" s="160" customFormat="1">
      <c r="A24" s="156">
        <v>450</v>
      </c>
      <c r="B24" s="152">
        <v>1060</v>
      </c>
      <c r="C24" s="177" t="s">
        <v>946</v>
      </c>
      <c r="D24" s="177" t="s">
        <v>947</v>
      </c>
      <c r="E24" s="178">
        <f>IF(Tablo1345343423232342[[#This Row],[İskonto]]="0",(VLOOKUP(Tablo1345343423232342[[#This Row],[Ürün Kodu]],KODLAMA!#REF!,2,0)*(1-Tablo1345343423232342[[#This Row],[İskonto]])),((Tablo1345343423232342[[#This Row],[Adet Fiyatı
KDV HARİÇ
EURO/DOLAR]]/A24)*(1-Tablo1345343423232342[[#This Row],[İskonto]])))</f>
        <v>0.68</v>
      </c>
      <c r="F24" s="179">
        <v>0</v>
      </c>
      <c r="G24" s="180">
        <f>VLOOKUP(Tablo1345343423232342[[#This Row],[Ürün Kodu]],GMA!$A:$B,2,0)</f>
        <v>306</v>
      </c>
      <c r="H24" s="154">
        <v>0</v>
      </c>
      <c r="I24" s="21">
        <f>Tablo1345343423232342[[#This Row],[Adet Fiyatı
KDV HARİÇ
EURO/DOLAR]]-(Tablo1345343423232342[[#This Row],[Adet Fiyatı
KDV HARİÇ
EURO/DOLAR]]*Tablo1345343423232342[[#This Row],[İskonto]])</f>
        <v>306</v>
      </c>
      <c r="J24" s="21">
        <f>Tablo1345343423232342[[#This Row],[Miktar]]*Tablo1345343423232342[[#This Row],[İskontolu 
Birim Fiyat
KDV HARİÇ]]</f>
        <v>0</v>
      </c>
      <c r="K24" s="21">
        <f>Tablo1345343423232342[[#This Row],[İskontolu 
Toplam Fiyat
KDV HARİÇ]]*1.2</f>
        <v>0</v>
      </c>
      <c r="L24" s="162"/>
      <c r="M24" s="163">
        <f>Tablo1345343423232342[[#This Row],[Adet Fiyatı
KDV HARİÇ
EURO/DOLAR]]-(Tablo1345343423232342[[#This Row],[Adet Fiyatı
KDV HARİÇ
EURO/DOLAR]]*67%)</f>
        <v>100.97999999999999</v>
      </c>
      <c r="N24" s="21">
        <f>Tablo1345343423232342[[#This Row],[Adet Fiyatı
KDV HARİÇ
EURO/DOLAR]]-(Tablo1345343423232342[[#This Row],[Adet Fiyatı
KDV HARİÇ
EURO/DOLAR]]*68%)</f>
        <v>97.919999999999987</v>
      </c>
      <c r="O24" s="21">
        <f>Tablo1345343423232342[[#This Row],[Adet Fiyatı
KDV HARİÇ
EURO/DOLAR]]-(Tablo1345343423232342[[#This Row],[Adet Fiyatı
KDV HARİÇ
EURO/DOLAR]]*64%)</f>
        <v>110.16</v>
      </c>
      <c r="P24" s="21">
        <f>Tablo1345343423232342[[#This Row],[Adet Fiyatı
KDV HARİÇ
EURO/DOLAR]]-(Tablo1345343423232342[[#This Row],[Adet Fiyatı
KDV HARİÇ
EURO/DOLAR]]*66%)</f>
        <v>104.03999999999999</v>
      </c>
      <c r="Q24" s="9"/>
      <c r="R24" s="9"/>
    </row>
    <row r="25" spans="1:18">
      <c r="B25" s="157">
        <v>1065</v>
      </c>
      <c r="C25" s="73" t="s">
        <v>948</v>
      </c>
      <c r="D25" s="74" t="s">
        <v>524</v>
      </c>
      <c r="E25" s="24"/>
      <c r="F25" s="161"/>
      <c r="G25" s="21"/>
      <c r="H25" s="154"/>
      <c r="I25" s="21"/>
      <c r="J25" s="21"/>
      <c r="K25" s="21"/>
      <c r="L25" s="162"/>
      <c r="M25" s="163"/>
      <c r="N25" s="21"/>
      <c r="O25" s="21"/>
      <c r="P25" s="21"/>
    </row>
    <row r="26" spans="1:18" s="160" customFormat="1">
      <c r="A26" s="156">
        <v>595</v>
      </c>
      <c r="B26" s="152">
        <v>1070</v>
      </c>
      <c r="C26" s="177" t="s">
        <v>875</v>
      </c>
      <c r="D26" s="181" t="s">
        <v>949</v>
      </c>
      <c r="E26" s="178">
        <f>IF(Tablo1345343423232342[[#This Row],[İskonto]]="0",(VLOOKUP(Tablo1345343423232342[[#This Row],[Ürün Kodu]],KODLAMA!#REF!,2,0)*(1-Tablo1345343423232342[[#This Row],[İskonto]])),((Tablo1345343423232342[[#This Row],[Adet Fiyatı
KDV HARİÇ
EURO/DOLAR]]/A26)*(1-Tablo1345343423232342[[#This Row],[İskonto]])))</f>
        <v>0.68</v>
      </c>
      <c r="F26" s="179">
        <v>0</v>
      </c>
      <c r="G26" s="180">
        <f>VLOOKUP(Tablo1345343423232342[[#This Row],[Ürün Kodu]],GMA!$A:$B,2,0)</f>
        <v>404.6</v>
      </c>
      <c r="H26" s="154">
        <v>0</v>
      </c>
      <c r="I26" s="21">
        <f>Tablo1345343423232342[[#This Row],[Adet Fiyatı
KDV HARİÇ
EURO/DOLAR]]-(Tablo1345343423232342[[#This Row],[Adet Fiyatı
KDV HARİÇ
EURO/DOLAR]]*Tablo1345343423232342[[#This Row],[İskonto]])</f>
        <v>404.6</v>
      </c>
      <c r="J26" s="21">
        <f>Tablo1345343423232342[[#This Row],[Miktar]]*Tablo1345343423232342[[#This Row],[İskontolu 
Birim Fiyat
KDV HARİÇ]]</f>
        <v>0</v>
      </c>
      <c r="K26" s="21">
        <f>Tablo1345343423232342[[#This Row],[İskontolu 
Toplam Fiyat
KDV HARİÇ]]*1.2</f>
        <v>0</v>
      </c>
      <c r="L26" s="162"/>
      <c r="M26" s="163">
        <f>Tablo1345343423232342[[#This Row],[Adet Fiyatı
KDV HARİÇ
EURO/DOLAR]]-(Tablo1345343423232342[[#This Row],[Adet Fiyatı
KDV HARİÇ
EURO/DOLAR]]*67%)</f>
        <v>133.51799999999997</v>
      </c>
      <c r="N26" s="21">
        <f>Tablo1345343423232342[[#This Row],[Adet Fiyatı
KDV HARİÇ
EURO/DOLAR]]-(Tablo1345343423232342[[#This Row],[Adet Fiyatı
KDV HARİÇ
EURO/DOLAR]]*68%)</f>
        <v>129.47199999999998</v>
      </c>
      <c r="O26" s="21">
        <f>Tablo1345343423232342[[#This Row],[Adet Fiyatı
KDV HARİÇ
EURO/DOLAR]]-(Tablo1345343423232342[[#This Row],[Adet Fiyatı
KDV HARİÇ
EURO/DOLAR]]*64%)</f>
        <v>145.65600000000001</v>
      </c>
      <c r="P26" s="21">
        <f>Tablo1345343423232342[[#This Row],[Adet Fiyatı
KDV HARİÇ
EURO/DOLAR]]-(Tablo1345343423232342[[#This Row],[Adet Fiyatı
KDV HARİÇ
EURO/DOLAR]]*66%)</f>
        <v>137.56400000000002</v>
      </c>
      <c r="Q26" s="9"/>
      <c r="R26" s="9"/>
    </row>
    <row r="27" spans="1:18">
      <c r="B27" s="157">
        <v>1075</v>
      </c>
      <c r="C27" s="73" t="s">
        <v>950</v>
      </c>
      <c r="D27" s="74" t="s">
        <v>951</v>
      </c>
      <c r="E27" s="24"/>
      <c r="F27" s="161"/>
      <c r="G27" s="21"/>
      <c r="H27" s="154"/>
      <c r="I27" s="21"/>
      <c r="J27" s="21"/>
      <c r="K27" s="21"/>
      <c r="L27" s="162"/>
      <c r="M27" s="163"/>
      <c r="N27" s="21"/>
      <c r="O27" s="21"/>
      <c r="P27" s="21"/>
    </row>
    <row r="28" spans="1:18" s="160" customFormat="1">
      <c r="A28" s="156">
        <v>595</v>
      </c>
      <c r="B28" s="152">
        <v>1080</v>
      </c>
      <c r="C28" s="177" t="s">
        <v>952</v>
      </c>
      <c r="D28" s="181" t="s">
        <v>953</v>
      </c>
      <c r="E28" s="178">
        <f>IF(Tablo1345343423232342[[#This Row],[İskonto]]="0",(VLOOKUP(Tablo1345343423232342[[#This Row],[Ürün Kodu]],KODLAMA!#REF!,2,0)*(1-Tablo1345343423232342[[#This Row],[İskonto]])),((Tablo1345343423232342[[#This Row],[Adet Fiyatı
KDV HARİÇ
EURO/DOLAR]]/A28)*(1-Tablo1345343423232342[[#This Row],[İskonto]])))</f>
        <v>0.68</v>
      </c>
      <c r="F28" s="179">
        <v>0</v>
      </c>
      <c r="G28" s="180">
        <f>VLOOKUP(Tablo1345343423232342[[#This Row],[Ürün Kodu]],GMA!$A:$B,2,0)</f>
        <v>404.6</v>
      </c>
      <c r="H28" s="154">
        <v>0</v>
      </c>
      <c r="I28" s="21">
        <f>Tablo1345343423232342[[#This Row],[Adet Fiyatı
KDV HARİÇ
EURO/DOLAR]]-(Tablo1345343423232342[[#This Row],[Adet Fiyatı
KDV HARİÇ
EURO/DOLAR]]*Tablo1345343423232342[[#This Row],[İskonto]])</f>
        <v>404.6</v>
      </c>
      <c r="J28" s="21">
        <f>Tablo1345343423232342[[#This Row],[Miktar]]*Tablo1345343423232342[[#This Row],[İskontolu 
Birim Fiyat
KDV HARİÇ]]</f>
        <v>0</v>
      </c>
      <c r="K28" s="21">
        <f>Tablo1345343423232342[[#This Row],[İskontolu 
Toplam Fiyat
KDV HARİÇ]]*1.2</f>
        <v>0</v>
      </c>
      <c r="L28" s="162"/>
      <c r="M28" s="163">
        <f>Tablo1345343423232342[[#This Row],[Adet Fiyatı
KDV HARİÇ
EURO/DOLAR]]-(Tablo1345343423232342[[#This Row],[Adet Fiyatı
KDV HARİÇ
EURO/DOLAR]]*67%)</f>
        <v>133.51799999999997</v>
      </c>
      <c r="N28" s="21">
        <f>Tablo1345343423232342[[#This Row],[Adet Fiyatı
KDV HARİÇ
EURO/DOLAR]]-(Tablo1345343423232342[[#This Row],[Adet Fiyatı
KDV HARİÇ
EURO/DOLAR]]*68%)</f>
        <v>129.47199999999998</v>
      </c>
      <c r="O28" s="21">
        <f>Tablo1345343423232342[[#This Row],[Adet Fiyatı
KDV HARİÇ
EURO/DOLAR]]-(Tablo1345343423232342[[#This Row],[Adet Fiyatı
KDV HARİÇ
EURO/DOLAR]]*64%)</f>
        <v>145.65600000000001</v>
      </c>
      <c r="P28" s="21">
        <f>Tablo1345343423232342[[#This Row],[Adet Fiyatı
KDV HARİÇ
EURO/DOLAR]]-(Tablo1345343423232342[[#This Row],[Adet Fiyatı
KDV HARİÇ
EURO/DOLAR]]*66%)</f>
        <v>137.56400000000002</v>
      </c>
      <c r="Q28" s="9"/>
      <c r="R28" s="9"/>
    </row>
    <row r="29" spans="1:18">
      <c r="A29" s="133">
        <v>595</v>
      </c>
      <c r="B29" s="157">
        <v>1085</v>
      </c>
      <c r="C29" s="177" t="s">
        <v>954</v>
      </c>
      <c r="D29" s="177" t="s">
        <v>955</v>
      </c>
      <c r="E29" s="178">
        <f>IF(Tablo1345343423232342[[#This Row],[İskonto]]="0",(VLOOKUP(Tablo1345343423232342[[#This Row],[Ürün Kodu]],KODLAMA!#REF!,2,0)*(1-Tablo1345343423232342[[#This Row],[İskonto]])),((Tablo1345343423232342[[#This Row],[Adet Fiyatı
KDV HARİÇ
EURO/DOLAR]]/A29)*(1-Tablo1345343423232342[[#This Row],[İskonto]])))</f>
        <v>0.68</v>
      </c>
      <c r="F29" s="179">
        <v>0</v>
      </c>
      <c r="G29" s="180">
        <f>VLOOKUP(Tablo1345343423232342[[#This Row],[Ürün Kodu]],GMA!$A:$B,2,0)</f>
        <v>404.6</v>
      </c>
      <c r="H29" s="154">
        <v>0</v>
      </c>
      <c r="I29" s="21">
        <f>Tablo1345343423232342[[#This Row],[Adet Fiyatı
KDV HARİÇ
EURO/DOLAR]]-(Tablo1345343423232342[[#This Row],[Adet Fiyatı
KDV HARİÇ
EURO/DOLAR]]*Tablo1345343423232342[[#This Row],[İskonto]])</f>
        <v>404.6</v>
      </c>
      <c r="J29" s="21">
        <f>Tablo1345343423232342[[#This Row],[Miktar]]*Tablo1345343423232342[[#This Row],[İskontolu 
Birim Fiyat
KDV HARİÇ]]</f>
        <v>0</v>
      </c>
      <c r="K29" s="21">
        <f>Tablo1345343423232342[[#This Row],[İskontolu 
Toplam Fiyat
KDV HARİÇ]]*1.2</f>
        <v>0</v>
      </c>
      <c r="L29" s="162"/>
      <c r="M29" s="163">
        <f>Tablo1345343423232342[[#This Row],[Adet Fiyatı
KDV HARİÇ
EURO/DOLAR]]-(Tablo1345343423232342[[#This Row],[Adet Fiyatı
KDV HARİÇ
EURO/DOLAR]]*67%)</f>
        <v>133.51799999999997</v>
      </c>
      <c r="N29" s="21">
        <f>Tablo1345343423232342[[#This Row],[Adet Fiyatı
KDV HARİÇ
EURO/DOLAR]]-(Tablo1345343423232342[[#This Row],[Adet Fiyatı
KDV HARİÇ
EURO/DOLAR]]*68%)</f>
        <v>129.47199999999998</v>
      </c>
      <c r="O29" s="21">
        <f>Tablo1345343423232342[[#This Row],[Adet Fiyatı
KDV HARİÇ
EURO/DOLAR]]-(Tablo1345343423232342[[#This Row],[Adet Fiyatı
KDV HARİÇ
EURO/DOLAR]]*64%)</f>
        <v>145.65600000000001</v>
      </c>
      <c r="P29" s="21">
        <f>Tablo1345343423232342[[#This Row],[Adet Fiyatı
KDV HARİÇ
EURO/DOLAR]]-(Tablo1345343423232342[[#This Row],[Adet Fiyatı
KDV HARİÇ
EURO/DOLAR]]*66%)</f>
        <v>137.56400000000002</v>
      </c>
    </row>
    <row r="30" spans="1:18" s="160" customFormat="1">
      <c r="A30" s="156"/>
      <c r="B30" s="152">
        <v>1090</v>
      </c>
      <c r="C30" s="73" t="s">
        <v>956</v>
      </c>
      <c r="D30" s="74" t="s">
        <v>527</v>
      </c>
      <c r="E30" s="50"/>
      <c r="F30" s="158"/>
      <c r="G30" s="33"/>
      <c r="H30" s="154"/>
      <c r="I30" s="71"/>
      <c r="J30" s="71"/>
      <c r="K30" s="71"/>
      <c r="L30" s="33"/>
      <c r="M30" s="159"/>
      <c r="N30" s="71"/>
      <c r="O30" s="71"/>
      <c r="P30" s="71"/>
    </row>
    <row r="31" spans="1:18">
      <c r="A31" s="133">
        <v>550</v>
      </c>
      <c r="B31" s="157">
        <v>1095</v>
      </c>
      <c r="C31" s="181" t="s">
        <v>271</v>
      </c>
      <c r="D31" s="177" t="s">
        <v>449</v>
      </c>
      <c r="E31" s="178">
        <f>IF(Tablo1345343423232342[[#This Row],[İskonto]]="0",(VLOOKUP(Tablo1345343423232342[[#This Row],[Ürün Kodu]],KODLAMA!#REF!,2,0)*(1-Tablo1345343423232342[[#This Row],[İskonto]])),((Tablo1345343423232342[[#This Row],[Adet Fiyatı
KDV HARİÇ
EURO/DOLAR]]/A31)*(1-Tablo1345343423232342[[#This Row],[İskonto]])))</f>
        <v>0.68</v>
      </c>
      <c r="F31" s="179">
        <v>0</v>
      </c>
      <c r="G31" s="180">
        <f>VLOOKUP(Tablo1345343423232342[[#This Row],[Ürün Kodu]],GMA!$A:$B,2,0)</f>
        <v>374</v>
      </c>
      <c r="H31" s="154">
        <v>0</v>
      </c>
      <c r="I31" s="21">
        <f>Tablo1345343423232342[[#This Row],[Adet Fiyatı
KDV HARİÇ
EURO/DOLAR]]-(Tablo1345343423232342[[#This Row],[Adet Fiyatı
KDV HARİÇ
EURO/DOLAR]]*Tablo1345343423232342[[#This Row],[İskonto]])</f>
        <v>374</v>
      </c>
      <c r="J31" s="21">
        <f>Tablo1345343423232342[[#This Row],[Miktar]]*Tablo1345343423232342[[#This Row],[İskontolu 
Birim Fiyat
KDV HARİÇ]]</f>
        <v>0</v>
      </c>
      <c r="K31" s="21">
        <f>Tablo1345343423232342[[#This Row],[İskontolu 
Toplam Fiyat
KDV HARİÇ]]*1.2</f>
        <v>0</v>
      </c>
      <c r="L31" s="162"/>
      <c r="M31" s="163">
        <f>Tablo1345343423232342[[#This Row],[Adet Fiyatı
KDV HARİÇ
EURO/DOLAR]]-(Tablo1345343423232342[[#This Row],[Adet Fiyatı
KDV HARİÇ
EURO/DOLAR]]*67%)</f>
        <v>123.41999999999999</v>
      </c>
      <c r="N31" s="21">
        <f>Tablo1345343423232342[[#This Row],[Adet Fiyatı
KDV HARİÇ
EURO/DOLAR]]-(Tablo1345343423232342[[#This Row],[Adet Fiyatı
KDV HARİÇ
EURO/DOLAR]]*68%)</f>
        <v>119.67999999999998</v>
      </c>
      <c r="O31" s="21">
        <f>Tablo1345343423232342[[#This Row],[Adet Fiyatı
KDV HARİÇ
EURO/DOLAR]]-(Tablo1345343423232342[[#This Row],[Adet Fiyatı
KDV HARİÇ
EURO/DOLAR]]*64%)</f>
        <v>134.63999999999999</v>
      </c>
      <c r="P31" s="21">
        <f>Tablo1345343423232342[[#This Row],[Adet Fiyatı
KDV HARİÇ
EURO/DOLAR]]-(Tablo1345343423232342[[#This Row],[Adet Fiyatı
KDV HARİÇ
EURO/DOLAR]]*66%)</f>
        <v>127.16</v>
      </c>
    </row>
    <row r="32" spans="1:18" s="160" customFormat="1">
      <c r="A32" s="156"/>
      <c r="B32" s="152">
        <v>1100</v>
      </c>
      <c r="C32" s="73" t="s">
        <v>957</v>
      </c>
      <c r="D32" s="74" t="s">
        <v>535</v>
      </c>
      <c r="E32" s="50"/>
      <c r="F32" s="158"/>
      <c r="G32" s="33"/>
      <c r="H32" s="154"/>
      <c r="I32" s="71"/>
      <c r="J32" s="71"/>
      <c r="K32" s="71"/>
      <c r="L32" s="33"/>
      <c r="M32" s="159"/>
      <c r="N32" s="71"/>
      <c r="O32" s="71"/>
      <c r="P32" s="71"/>
    </row>
    <row r="33" spans="1:18">
      <c r="A33" s="133">
        <v>550</v>
      </c>
      <c r="B33" s="157">
        <v>1105</v>
      </c>
      <c r="C33" s="181" t="s">
        <v>876</v>
      </c>
      <c r="D33" s="177" t="s">
        <v>958</v>
      </c>
      <c r="E33" s="178">
        <f>IF(Tablo1345343423232342[[#This Row],[İskonto]]="0",(VLOOKUP(Tablo1345343423232342[[#This Row],[Ürün Kodu]],KODLAMA!#REF!,2,0)*(1-Tablo1345343423232342[[#This Row],[İskonto]])),((Tablo1345343423232342[[#This Row],[Adet Fiyatı
KDV HARİÇ
EURO/DOLAR]]/A33)*(1-Tablo1345343423232342[[#This Row],[İskonto]])))</f>
        <v>0.68</v>
      </c>
      <c r="F33" s="179">
        <v>0</v>
      </c>
      <c r="G33" s="180">
        <f>VLOOKUP(Tablo1345343423232342[[#This Row],[Ürün Kodu]],GMA!$A:$B,2,0)</f>
        <v>374</v>
      </c>
      <c r="H33" s="154">
        <v>0</v>
      </c>
      <c r="I33" s="21">
        <f>Tablo1345343423232342[[#This Row],[Adet Fiyatı
KDV HARİÇ
EURO/DOLAR]]-(Tablo1345343423232342[[#This Row],[Adet Fiyatı
KDV HARİÇ
EURO/DOLAR]]*Tablo1345343423232342[[#This Row],[İskonto]])</f>
        <v>374</v>
      </c>
      <c r="J33" s="21">
        <f>Tablo1345343423232342[[#This Row],[Miktar]]*Tablo1345343423232342[[#This Row],[İskontolu 
Birim Fiyat
KDV HARİÇ]]</f>
        <v>0</v>
      </c>
      <c r="K33" s="21">
        <f>Tablo1345343423232342[[#This Row],[İskontolu 
Toplam Fiyat
KDV HARİÇ]]*1.2</f>
        <v>0</v>
      </c>
      <c r="L33" s="162"/>
      <c r="M33" s="163">
        <f>Tablo1345343423232342[[#This Row],[Adet Fiyatı
KDV HARİÇ
EURO/DOLAR]]-(Tablo1345343423232342[[#This Row],[Adet Fiyatı
KDV HARİÇ
EURO/DOLAR]]*67%)</f>
        <v>123.41999999999999</v>
      </c>
      <c r="N33" s="21">
        <f>Tablo1345343423232342[[#This Row],[Adet Fiyatı
KDV HARİÇ
EURO/DOLAR]]-(Tablo1345343423232342[[#This Row],[Adet Fiyatı
KDV HARİÇ
EURO/DOLAR]]*68%)</f>
        <v>119.67999999999998</v>
      </c>
      <c r="O33" s="21">
        <f>Tablo1345343423232342[[#This Row],[Adet Fiyatı
KDV HARİÇ
EURO/DOLAR]]-(Tablo1345343423232342[[#This Row],[Adet Fiyatı
KDV HARİÇ
EURO/DOLAR]]*64%)</f>
        <v>134.63999999999999</v>
      </c>
      <c r="P33" s="21">
        <f>Tablo1345343423232342[[#This Row],[Adet Fiyatı
KDV HARİÇ
EURO/DOLAR]]-(Tablo1345343423232342[[#This Row],[Adet Fiyatı
KDV HARİÇ
EURO/DOLAR]]*66%)</f>
        <v>127.16</v>
      </c>
    </row>
    <row r="34" spans="1:18">
      <c r="B34" s="152">
        <v>1110</v>
      </c>
      <c r="C34" s="73" t="s">
        <v>959</v>
      </c>
      <c r="D34" s="74" t="s">
        <v>551</v>
      </c>
      <c r="E34" s="24"/>
      <c r="F34" s="161"/>
      <c r="G34" s="21"/>
      <c r="H34" s="154"/>
      <c r="I34" s="21"/>
      <c r="J34" s="21"/>
      <c r="K34" s="21"/>
      <c r="L34" s="162"/>
      <c r="M34" s="163"/>
      <c r="N34" s="21"/>
      <c r="O34" s="21"/>
      <c r="P34" s="21"/>
    </row>
    <row r="35" spans="1:18">
      <c r="A35" s="133">
        <v>550</v>
      </c>
      <c r="B35" s="157">
        <v>1115</v>
      </c>
      <c r="C35" s="177" t="s">
        <v>361</v>
      </c>
      <c r="D35" s="177" t="s">
        <v>467</v>
      </c>
      <c r="E35" s="178">
        <f>IF(Tablo1345343423232342[[#This Row],[İskonto]]="0",(VLOOKUP(Tablo1345343423232342[[#This Row],[Ürün Kodu]],KODLAMA!#REF!,2,0)*(1-Tablo1345343423232342[[#This Row],[İskonto]])),((Tablo1345343423232342[[#This Row],[Adet Fiyatı
KDV HARİÇ
EURO/DOLAR]]/A35)*(1-Tablo1345343423232342[[#This Row],[İskonto]])))</f>
        <v>0.66</v>
      </c>
      <c r="F35" s="179">
        <v>0</v>
      </c>
      <c r="G35" s="180">
        <f>VLOOKUP(Tablo1345343423232342[[#This Row],[Ürün Kodu]],GMA!$A:$B,2,0)</f>
        <v>363</v>
      </c>
      <c r="H35" s="154">
        <v>0</v>
      </c>
      <c r="I35" s="21">
        <f>Tablo1345343423232342[[#This Row],[Adet Fiyatı
KDV HARİÇ
EURO/DOLAR]]-(Tablo1345343423232342[[#This Row],[Adet Fiyatı
KDV HARİÇ
EURO/DOLAR]]*Tablo1345343423232342[[#This Row],[İskonto]])</f>
        <v>363</v>
      </c>
      <c r="J35" s="21">
        <f>Tablo1345343423232342[[#This Row],[Miktar]]*Tablo1345343423232342[[#This Row],[İskontolu 
Birim Fiyat
KDV HARİÇ]]</f>
        <v>0</v>
      </c>
      <c r="K35" s="21">
        <f>Tablo1345343423232342[[#This Row],[İskontolu 
Toplam Fiyat
KDV HARİÇ]]*1.2</f>
        <v>0</v>
      </c>
      <c r="L35" s="162"/>
      <c r="M35" s="163">
        <f>Tablo1345343423232342[[#This Row],[Adet Fiyatı
KDV HARİÇ
EURO/DOLAR]]-(Tablo1345343423232342[[#This Row],[Adet Fiyatı
KDV HARİÇ
EURO/DOLAR]]*67%)</f>
        <v>119.78999999999999</v>
      </c>
      <c r="N35" s="21">
        <f>Tablo1345343423232342[[#This Row],[Adet Fiyatı
KDV HARİÇ
EURO/DOLAR]]-(Tablo1345343423232342[[#This Row],[Adet Fiyatı
KDV HARİÇ
EURO/DOLAR]]*68%)</f>
        <v>116.15999999999997</v>
      </c>
      <c r="O35" s="21">
        <f>Tablo1345343423232342[[#This Row],[Adet Fiyatı
KDV HARİÇ
EURO/DOLAR]]-(Tablo1345343423232342[[#This Row],[Adet Fiyatı
KDV HARİÇ
EURO/DOLAR]]*64%)</f>
        <v>130.68</v>
      </c>
      <c r="P35" s="21">
        <f>Tablo1345343423232342[[#This Row],[Adet Fiyatı
KDV HARİÇ
EURO/DOLAR]]-(Tablo1345343423232342[[#This Row],[Adet Fiyatı
KDV HARİÇ
EURO/DOLAR]]*66%)</f>
        <v>123.41999999999999</v>
      </c>
    </row>
    <row r="36" spans="1:18">
      <c r="B36" s="152">
        <v>1120</v>
      </c>
      <c r="C36" s="73" t="s">
        <v>960</v>
      </c>
      <c r="D36" s="74" t="s">
        <v>530</v>
      </c>
      <c r="E36" s="24"/>
      <c r="F36" s="161"/>
      <c r="G36" s="21"/>
      <c r="H36" s="154"/>
      <c r="I36" s="21"/>
      <c r="J36" s="21"/>
      <c r="K36" s="21"/>
      <c r="L36" s="162"/>
      <c r="M36" s="163"/>
      <c r="N36" s="21"/>
      <c r="O36" s="21"/>
      <c r="P36" s="21"/>
    </row>
    <row r="37" spans="1:18">
      <c r="A37" s="133">
        <v>450</v>
      </c>
      <c r="B37" s="157">
        <v>1125</v>
      </c>
      <c r="C37" s="177" t="s">
        <v>770</v>
      </c>
      <c r="D37" s="177" t="s">
        <v>771</v>
      </c>
      <c r="E37" s="178">
        <f>IF(Tablo1345343423232342[[#This Row],[İskonto]]="0",(VLOOKUP(Tablo1345343423232342[[#This Row],[Ürün Kodu]],KODLAMA!#REF!,2,0)*(1-Tablo1345343423232342[[#This Row],[İskonto]])),((Tablo1345343423232342[[#This Row],[Adet Fiyatı
KDV HARİÇ
EURO/DOLAR]]/A37)*(1-Tablo1345343423232342[[#This Row],[İskonto]])))</f>
        <v>0.66</v>
      </c>
      <c r="F37" s="179">
        <v>0</v>
      </c>
      <c r="G37" s="180">
        <f>VLOOKUP(Tablo1345343423232342[[#This Row],[Ürün Kodu]],GMA!$A:$B,2,0)</f>
        <v>297</v>
      </c>
      <c r="H37" s="154">
        <v>0</v>
      </c>
      <c r="I37" s="21">
        <f>Tablo1345343423232342[[#This Row],[Adet Fiyatı
KDV HARİÇ
EURO/DOLAR]]-(Tablo1345343423232342[[#This Row],[Adet Fiyatı
KDV HARİÇ
EURO/DOLAR]]*Tablo1345343423232342[[#This Row],[İskonto]])</f>
        <v>297</v>
      </c>
      <c r="J37" s="21">
        <f>Tablo1345343423232342[[#This Row],[Miktar]]*Tablo1345343423232342[[#This Row],[İskontolu 
Birim Fiyat
KDV HARİÇ]]</f>
        <v>0</v>
      </c>
      <c r="K37" s="21">
        <f>Tablo1345343423232342[[#This Row],[İskontolu 
Toplam Fiyat
KDV HARİÇ]]*1.2</f>
        <v>0</v>
      </c>
      <c r="L37" s="162"/>
      <c r="M37" s="163">
        <f>Tablo1345343423232342[[#This Row],[Adet Fiyatı
KDV HARİÇ
EURO/DOLAR]]-(Tablo1345343423232342[[#This Row],[Adet Fiyatı
KDV HARİÇ
EURO/DOLAR]]*67%)</f>
        <v>98.009999999999991</v>
      </c>
      <c r="N37" s="21">
        <f>Tablo1345343423232342[[#This Row],[Adet Fiyatı
KDV HARİÇ
EURO/DOLAR]]-(Tablo1345343423232342[[#This Row],[Adet Fiyatı
KDV HARİÇ
EURO/DOLAR]]*68%)</f>
        <v>95.039999999999992</v>
      </c>
      <c r="O37" s="21">
        <f>Tablo1345343423232342[[#This Row],[Adet Fiyatı
KDV HARİÇ
EURO/DOLAR]]-(Tablo1345343423232342[[#This Row],[Adet Fiyatı
KDV HARİÇ
EURO/DOLAR]]*64%)</f>
        <v>106.91999999999999</v>
      </c>
      <c r="P37" s="21">
        <f>Tablo1345343423232342[[#This Row],[Adet Fiyatı
KDV HARİÇ
EURO/DOLAR]]-(Tablo1345343423232342[[#This Row],[Adet Fiyatı
KDV HARİÇ
EURO/DOLAR]]*66%)</f>
        <v>100.97999999999999</v>
      </c>
    </row>
    <row r="38" spans="1:18">
      <c r="B38" s="152">
        <v>1130</v>
      </c>
      <c r="C38" s="73" t="s">
        <v>961</v>
      </c>
      <c r="D38" s="74" t="s">
        <v>553</v>
      </c>
      <c r="E38" s="24"/>
      <c r="F38" s="161"/>
      <c r="G38" s="21"/>
      <c r="H38" s="154"/>
      <c r="I38" s="21"/>
      <c r="J38" s="21"/>
      <c r="K38" s="21"/>
      <c r="L38" s="162"/>
      <c r="M38" s="163"/>
      <c r="N38" s="21"/>
      <c r="O38" s="21"/>
      <c r="P38" s="21"/>
    </row>
    <row r="39" spans="1:18">
      <c r="A39" s="133">
        <v>450</v>
      </c>
      <c r="B39" s="157">
        <v>1135</v>
      </c>
      <c r="C39" s="177" t="s">
        <v>774</v>
      </c>
      <c r="D39" s="177" t="s">
        <v>775</v>
      </c>
      <c r="E39" s="178">
        <f>IF(Tablo1345343423232342[[#This Row],[İskonto]]="0",(VLOOKUP(Tablo1345343423232342[[#This Row],[Ürün Kodu]],KODLAMA!#REF!,2,0)*(1-Tablo1345343423232342[[#This Row],[İskonto]])),((Tablo1345343423232342[[#This Row],[Adet Fiyatı
KDV HARİÇ
EURO/DOLAR]]/A39)*(1-Tablo1345343423232342[[#This Row],[İskonto]])))</f>
        <v>0.66</v>
      </c>
      <c r="F39" s="179">
        <v>0</v>
      </c>
      <c r="G39" s="180">
        <f>VLOOKUP(Tablo1345343423232342[[#This Row],[Ürün Kodu]],GMA!$A:$B,2,0)</f>
        <v>297</v>
      </c>
      <c r="H39" s="154">
        <v>0</v>
      </c>
      <c r="I39" s="21">
        <f>Tablo1345343423232342[[#This Row],[Adet Fiyatı
KDV HARİÇ
EURO/DOLAR]]-(Tablo1345343423232342[[#This Row],[Adet Fiyatı
KDV HARİÇ
EURO/DOLAR]]*Tablo1345343423232342[[#This Row],[İskonto]])</f>
        <v>297</v>
      </c>
      <c r="J39" s="21">
        <f>Tablo1345343423232342[[#This Row],[Miktar]]*Tablo1345343423232342[[#This Row],[İskontolu 
Birim Fiyat
KDV HARİÇ]]</f>
        <v>0</v>
      </c>
      <c r="K39" s="21">
        <f>Tablo1345343423232342[[#This Row],[İskontolu 
Toplam Fiyat
KDV HARİÇ]]*1.2</f>
        <v>0</v>
      </c>
      <c r="L39" s="162"/>
      <c r="M39" s="163">
        <f>Tablo1345343423232342[[#This Row],[Adet Fiyatı
KDV HARİÇ
EURO/DOLAR]]-(Tablo1345343423232342[[#This Row],[Adet Fiyatı
KDV HARİÇ
EURO/DOLAR]]*67%)</f>
        <v>98.009999999999991</v>
      </c>
      <c r="N39" s="21">
        <f>Tablo1345343423232342[[#This Row],[Adet Fiyatı
KDV HARİÇ
EURO/DOLAR]]-(Tablo1345343423232342[[#This Row],[Adet Fiyatı
KDV HARİÇ
EURO/DOLAR]]*68%)</f>
        <v>95.039999999999992</v>
      </c>
      <c r="O39" s="21">
        <f>Tablo1345343423232342[[#This Row],[Adet Fiyatı
KDV HARİÇ
EURO/DOLAR]]-(Tablo1345343423232342[[#This Row],[Adet Fiyatı
KDV HARİÇ
EURO/DOLAR]]*64%)</f>
        <v>106.91999999999999</v>
      </c>
      <c r="P39" s="21">
        <f>Tablo1345343423232342[[#This Row],[Adet Fiyatı
KDV HARİÇ
EURO/DOLAR]]-(Tablo1345343423232342[[#This Row],[Adet Fiyatı
KDV HARİÇ
EURO/DOLAR]]*66%)</f>
        <v>100.97999999999999</v>
      </c>
    </row>
    <row r="40" spans="1:18">
      <c r="B40" s="152">
        <v>1140</v>
      </c>
      <c r="C40" s="73" t="s">
        <v>962</v>
      </c>
      <c r="D40" s="74" t="s">
        <v>531</v>
      </c>
      <c r="E40" s="24"/>
      <c r="F40" s="161"/>
      <c r="G40" s="21"/>
      <c r="H40" s="154"/>
      <c r="I40" s="21"/>
      <c r="J40" s="21"/>
      <c r="K40" s="21"/>
      <c r="L40" s="162"/>
      <c r="M40" s="163"/>
      <c r="N40" s="21"/>
      <c r="O40" s="21"/>
      <c r="P40" s="21"/>
    </row>
    <row r="41" spans="1:18">
      <c r="A41" s="133">
        <v>600</v>
      </c>
      <c r="B41" s="157">
        <v>1145</v>
      </c>
      <c r="C41" s="177" t="s">
        <v>877</v>
      </c>
      <c r="D41" s="177" t="s">
        <v>898</v>
      </c>
      <c r="E41" s="178">
        <f>IF(Tablo1345343423232342[[#This Row],[İskonto]]="0",(VLOOKUP(Tablo1345343423232342[[#This Row],[Ürün Kodu]],KODLAMA!#REF!,2,0)*(1-Tablo1345343423232342[[#This Row],[İskonto]])),((Tablo1345343423232342[[#This Row],[Adet Fiyatı
KDV HARİÇ
EURO/DOLAR]]/A41)*(1-Tablo1345343423232342[[#This Row],[İskonto]])))</f>
        <v>0.66</v>
      </c>
      <c r="F41" s="179">
        <v>0</v>
      </c>
      <c r="G41" s="180">
        <f>VLOOKUP(Tablo1345343423232342[[#This Row],[Ürün Kodu]],GMA!$A:$B,2,0)</f>
        <v>396</v>
      </c>
      <c r="H41" s="154">
        <v>0</v>
      </c>
      <c r="I41" s="21">
        <f>Tablo1345343423232342[[#This Row],[Adet Fiyatı
KDV HARİÇ
EURO/DOLAR]]-(Tablo1345343423232342[[#This Row],[Adet Fiyatı
KDV HARİÇ
EURO/DOLAR]]*Tablo1345343423232342[[#This Row],[İskonto]])</f>
        <v>396</v>
      </c>
      <c r="J41" s="21">
        <f>Tablo1345343423232342[[#This Row],[Miktar]]*Tablo1345343423232342[[#This Row],[İskontolu 
Birim Fiyat
KDV HARİÇ]]</f>
        <v>0</v>
      </c>
      <c r="K41" s="21">
        <f>Tablo1345343423232342[[#This Row],[İskontolu 
Toplam Fiyat
KDV HARİÇ]]*1.2</f>
        <v>0</v>
      </c>
      <c r="L41" s="162"/>
      <c r="M41" s="163">
        <f>Tablo1345343423232342[[#This Row],[Adet Fiyatı
KDV HARİÇ
EURO/DOLAR]]-(Tablo1345343423232342[[#This Row],[Adet Fiyatı
KDV HARİÇ
EURO/DOLAR]]*67%)</f>
        <v>130.68</v>
      </c>
      <c r="N41" s="21">
        <f>Tablo1345343423232342[[#This Row],[Adet Fiyatı
KDV HARİÇ
EURO/DOLAR]]-(Tablo1345343423232342[[#This Row],[Adet Fiyatı
KDV HARİÇ
EURO/DOLAR]]*68%)</f>
        <v>126.71999999999997</v>
      </c>
      <c r="O41" s="21">
        <f>Tablo1345343423232342[[#This Row],[Adet Fiyatı
KDV HARİÇ
EURO/DOLAR]]-(Tablo1345343423232342[[#This Row],[Adet Fiyatı
KDV HARİÇ
EURO/DOLAR]]*64%)</f>
        <v>142.56</v>
      </c>
      <c r="P41" s="21">
        <f>Tablo1345343423232342[[#This Row],[Adet Fiyatı
KDV HARİÇ
EURO/DOLAR]]-(Tablo1345343423232342[[#This Row],[Adet Fiyatı
KDV HARİÇ
EURO/DOLAR]]*66%)</f>
        <v>134.63999999999999</v>
      </c>
    </row>
    <row r="42" spans="1:18">
      <c r="B42" s="152">
        <v>1150</v>
      </c>
      <c r="C42" s="73" t="s">
        <v>963</v>
      </c>
      <c r="D42" s="74" t="s">
        <v>554</v>
      </c>
      <c r="E42" s="24"/>
      <c r="F42" s="161"/>
      <c r="G42" s="21"/>
      <c r="H42" s="154"/>
      <c r="I42" s="21"/>
      <c r="J42" s="21"/>
      <c r="K42" s="21"/>
      <c r="L42" s="162"/>
      <c r="M42" s="163"/>
      <c r="N42" s="21"/>
      <c r="O42" s="21"/>
      <c r="P42" s="21"/>
    </row>
    <row r="43" spans="1:18">
      <c r="A43" s="133">
        <v>600</v>
      </c>
      <c r="B43" s="157">
        <v>1155</v>
      </c>
      <c r="C43" s="177" t="s">
        <v>878</v>
      </c>
      <c r="D43" s="177" t="s">
        <v>899</v>
      </c>
      <c r="E43" s="178">
        <f>IF(Tablo1345343423232342[[#This Row],[İskonto]]="0",(VLOOKUP(Tablo1345343423232342[[#This Row],[Ürün Kodu]],KODLAMA!#REF!,2,0)*(1-Tablo1345343423232342[[#This Row],[İskonto]])),((Tablo1345343423232342[[#This Row],[Adet Fiyatı
KDV HARİÇ
EURO/DOLAR]]/A43)*(1-Tablo1345343423232342[[#This Row],[İskonto]])))</f>
        <v>0.68</v>
      </c>
      <c r="F43" s="179">
        <v>0</v>
      </c>
      <c r="G43" s="180">
        <f>VLOOKUP(Tablo1345343423232342[[#This Row],[Ürün Kodu]],GMA!$A:$B,2,0)</f>
        <v>408.00000000000006</v>
      </c>
      <c r="H43" s="154">
        <v>0</v>
      </c>
      <c r="I43" s="21">
        <f>Tablo1345343423232342[[#This Row],[Adet Fiyatı
KDV HARİÇ
EURO/DOLAR]]-(Tablo1345343423232342[[#This Row],[Adet Fiyatı
KDV HARİÇ
EURO/DOLAR]]*Tablo1345343423232342[[#This Row],[İskonto]])</f>
        <v>408.00000000000006</v>
      </c>
      <c r="J43" s="21">
        <f>Tablo1345343423232342[[#This Row],[Miktar]]*Tablo1345343423232342[[#This Row],[İskontolu 
Birim Fiyat
KDV HARİÇ]]</f>
        <v>0</v>
      </c>
      <c r="K43" s="21">
        <f>Tablo1345343423232342[[#This Row],[İskontolu 
Toplam Fiyat
KDV HARİÇ]]*1.2</f>
        <v>0</v>
      </c>
      <c r="L43" s="162"/>
      <c r="M43" s="163">
        <f>Tablo1345343423232342[[#This Row],[Adet Fiyatı
KDV HARİÇ
EURO/DOLAR]]-(Tablo1345343423232342[[#This Row],[Adet Fiyatı
KDV HARİÇ
EURO/DOLAR]]*67%)</f>
        <v>134.63999999999999</v>
      </c>
      <c r="N43" s="21">
        <f>Tablo1345343423232342[[#This Row],[Adet Fiyatı
KDV HARİÇ
EURO/DOLAR]]-(Tablo1345343423232342[[#This Row],[Adet Fiyatı
KDV HARİÇ
EURO/DOLAR]]*68%)</f>
        <v>130.56</v>
      </c>
      <c r="O43" s="21">
        <f>Tablo1345343423232342[[#This Row],[Adet Fiyatı
KDV HARİÇ
EURO/DOLAR]]-(Tablo1345343423232342[[#This Row],[Adet Fiyatı
KDV HARİÇ
EURO/DOLAR]]*64%)</f>
        <v>146.88</v>
      </c>
      <c r="P43" s="21">
        <f>Tablo1345343423232342[[#This Row],[Adet Fiyatı
KDV HARİÇ
EURO/DOLAR]]-(Tablo1345343423232342[[#This Row],[Adet Fiyatı
KDV HARİÇ
EURO/DOLAR]]*66%)</f>
        <v>138.72000000000003</v>
      </c>
    </row>
    <row r="44" spans="1:18">
      <c r="B44" s="152">
        <v>1160</v>
      </c>
      <c r="C44" s="73" t="s">
        <v>964</v>
      </c>
      <c r="D44" s="74" t="s">
        <v>555</v>
      </c>
      <c r="E44" s="24"/>
      <c r="F44" s="161"/>
      <c r="G44" s="21"/>
      <c r="H44" s="154"/>
      <c r="I44" s="21"/>
      <c r="J44" s="21"/>
      <c r="K44" s="21"/>
      <c r="L44" s="162"/>
      <c r="M44" s="163"/>
      <c r="N44" s="21"/>
      <c r="O44" s="21"/>
      <c r="P44" s="21"/>
    </row>
    <row r="45" spans="1:18">
      <c r="A45" s="133">
        <v>550</v>
      </c>
      <c r="B45" s="157">
        <v>1165</v>
      </c>
      <c r="C45" s="177" t="s">
        <v>237</v>
      </c>
      <c r="D45" s="177" t="s">
        <v>529</v>
      </c>
      <c r="E45" s="178">
        <f>IF(Tablo1345343423232342[[#This Row],[İskonto]]="0",(VLOOKUP(Tablo1345343423232342[[#This Row],[Ürün Kodu]],KODLAMA!#REF!,2,0)*(1-Tablo1345343423232342[[#This Row],[İskonto]])),((Tablo1345343423232342[[#This Row],[Adet Fiyatı
KDV HARİÇ
EURO/DOLAR]]/A45)*(1-Tablo1345343423232342[[#This Row],[İskonto]])))</f>
        <v>0.66</v>
      </c>
      <c r="F45" s="179">
        <v>0</v>
      </c>
      <c r="G45" s="180">
        <f>VLOOKUP(Tablo1345343423232342[[#This Row],[Ürün Kodu]],GMA!$A:$B,2,0)</f>
        <v>363</v>
      </c>
      <c r="H45" s="154">
        <v>0</v>
      </c>
      <c r="I45" s="21">
        <f>Tablo1345343423232342[[#This Row],[Adet Fiyatı
KDV HARİÇ
EURO/DOLAR]]-(Tablo1345343423232342[[#This Row],[Adet Fiyatı
KDV HARİÇ
EURO/DOLAR]]*Tablo1345343423232342[[#This Row],[İskonto]])</f>
        <v>363</v>
      </c>
      <c r="J45" s="21">
        <f>Tablo1345343423232342[[#This Row],[Miktar]]*Tablo1345343423232342[[#This Row],[İskontolu 
Birim Fiyat
KDV HARİÇ]]</f>
        <v>0</v>
      </c>
      <c r="K45" s="21">
        <f>Tablo1345343423232342[[#This Row],[İskontolu 
Toplam Fiyat
KDV HARİÇ]]*1.2</f>
        <v>0</v>
      </c>
      <c r="L45" s="162"/>
      <c r="M45" s="163">
        <f>Tablo1345343423232342[[#This Row],[Adet Fiyatı
KDV HARİÇ
EURO/DOLAR]]-(Tablo1345343423232342[[#This Row],[Adet Fiyatı
KDV HARİÇ
EURO/DOLAR]]*67%)</f>
        <v>119.78999999999999</v>
      </c>
      <c r="N45" s="21">
        <f>Tablo1345343423232342[[#This Row],[Adet Fiyatı
KDV HARİÇ
EURO/DOLAR]]-(Tablo1345343423232342[[#This Row],[Adet Fiyatı
KDV HARİÇ
EURO/DOLAR]]*68%)</f>
        <v>116.15999999999997</v>
      </c>
      <c r="O45" s="21">
        <f>Tablo1345343423232342[[#This Row],[Adet Fiyatı
KDV HARİÇ
EURO/DOLAR]]-(Tablo1345343423232342[[#This Row],[Adet Fiyatı
KDV HARİÇ
EURO/DOLAR]]*64%)</f>
        <v>130.68</v>
      </c>
      <c r="P45" s="21">
        <f>Tablo1345343423232342[[#This Row],[Adet Fiyatı
KDV HARİÇ
EURO/DOLAR]]-(Tablo1345343423232342[[#This Row],[Adet Fiyatı
KDV HARİÇ
EURO/DOLAR]]*66%)</f>
        <v>123.41999999999999</v>
      </c>
    </row>
    <row r="46" spans="1:18" s="160" customFormat="1">
      <c r="A46" s="156"/>
      <c r="B46" s="152">
        <v>1170</v>
      </c>
      <c r="C46" s="73" t="s">
        <v>965</v>
      </c>
      <c r="D46" s="74" t="s">
        <v>966</v>
      </c>
      <c r="E46" s="24"/>
      <c r="F46" s="161"/>
      <c r="G46" s="21"/>
      <c r="H46" s="154"/>
      <c r="I46" s="21"/>
      <c r="J46" s="21"/>
      <c r="K46" s="21"/>
      <c r="L46" s="162"/>
      <c r="M46" s="163"/>
      <c r="N46" s="21"/>
      <c r="O46" s="21"/>
      <c r="P46" s="21"/>
      <c r="Q46" s="9"/>
      <c r="R46" s="9"/>
    </row>
    <row r="47" spans="1:18">
      <c r="A47" s="133">
        <v>550</v>
      </c>
      <c r="B47" s="157">
        <v>1175</v>
      </c>
      <c r="C47" s="177" t="s">
        <v>967</v>
      </c>
      <c r="D47" s="177" t="s">
        <v>968</v>
      </c>
      <c r="E47" s="178">
        <f>IF(Tablo1345343423232342[[#This Row],[İskonto]]="0",(VLOOKUP(Tablo1345343423232342[[#This Row],[Ürün Kodu]],KODLAMA!#REF!,2,0)*(1-Tablo1345343423232342[[#This Row],[İskonto]])),((Tablo1345343423232342[[#This Row],[Adet Fiyatı
KDV HARİÇ
EURO/DOLAR]]/A47)*(1-Tablo1345343423232342[[#This Row],[İskonto]])))</f>
        <v>0.66</v>
      </c>
      <c r="F47" s="179">
        <v>0</v>
      </c>
      <c r="G47" s="180">
        <f>VLOOKUP(Tablo1345343423232342[[#This Row],[Ürün Kodu]],GMA!$A:$B,2,0)</f>
        <v>363</v>
      </c>
      <c r="H47" s="154">
        <v>0</v>
      </c>
      <c r="I47" s="21">
        <f>Tablo1345343423232342[[#This Row],[Adet Fiyatı
KDV HARİÇ
EURO/DOLAR]]-(Tablo1345343423232342[[#This Row],[Adet Fiyatı
KDV HARİÇ
EURO/DOLAR]]*Tablo1345343423232342[[#This Row],[İskonto]])</f>
        <v>363</v>
      </c>
      <c r="J47" s="21">
        <f>Tablo1345343423232342[[#This Row],[Miktar]]*Tablo1345343423232342[[#This Row],[İskontolu 
Birim Fiyat
KDV HARİÇ]]</f>
        <v>0</v>
      </c>
      <c r="K47" s="21">
        <f>Tablo1345343423232342[[#This Row],[İskontolu 
Toplam Fiyat
KDV HARİÇ]]*1.2</f>
        <v>0</v>
      </c>
      <c r="L47" s="162"/>
      <c r="M47" s="163">
        <f>Tablo1345343423232342[[#This Row],[Adet Fiyatı
KDV HARİÇ
EURO/DOLAR]]-(Tablo1345343423232342[[#This Row],[Adet Fiyatı
KDV HARİÇ
EURO/DOLAR]]*67%)</f>
        <v>119.78999999999999</v>
      </c>
      <c r="N47" s="21">
        <f>Tablo1345343423232342[[#This Row],[Adet Fiyatı
KDV HARİÇ
EURO/DOLAR]]-(Tablo1345343423232342[[#This Row],[Adet Fiyatı
KDV HARİÇ
EURO/DOLAR]]*68%)</f>
        <v>116.15999999999997</v>
      </c>
      <c r="O47" s="21">
        <f>Tablo1345343423232342[[#This Row],[Adet Fiyatı
KDV HARİÇ
EURO/DOLAR]]-(Tablo1345343423232342[[#This Row],[Adet Fiyatı
KDV HARİÇ
EURO/DOLAR]]*64%)</f>
        <v>130.68</v>
      </c>
      <c r="P47" s="21">
        <f>Tablo1345343423232342[[#This Row],[Adet Fiyatı
KDV HARİÇ
EURO/DOLAR]]-(Tablo1345343423232342[[#This Row],[Adet Fiyatı
KDV HARİÇ
EURO/DOLAR]]*66%)</f>
        <v>123.41999999999999</v>
      </c>
    </row>
    <row r="48" spans="1:18" ht="12">
      <c r="B48" s="152">
        <v>1180</v>
      </c>
      <c r="C48" s="62" t="s">
        <v>844</v>
      </c>
      <c r="D48" s="61" t="s">
        <v>669</v>
      </c>
      <c r="E48" s="15"/>
      <c r="F48" s="153"/>
      <c r="G48" s="17"/>
      <c r="H48" s="154"/>
      <c r="I48" s="70"/>
      <c r="J48" s="70"/>
      <c r="K48" s="70"/>
      <c r="L48" s="166"/>
      <c r="M48" s="17"/>
      <c r="N48" s="17"/>
      <c r="O48" s="70"/>
      <c r="P48" s="70"/>
    </row>
    <row r="49" spans="1:16" s="160" customFormat="1">
      <c r="A49" s="156"/>
      <c r="B49" s="157">
        <v>1185</v>
      </c>
      <c r="C49" s="34" t="s">
        <v>705</v>
      </c>
      <c r="D49" s="40" t="s">
        <v>971</v>
      </c>
      <c r="E49" s="50"/>
      <c r="F49" s="158"/>
      <c r="G49" s="33"/>
      <c r="H49" s="154"/>
      <c r="I49" s="71"/>
      <c r="J49" s="71"/>
      <c r="K49" s="71"/>
      <c r="L49" s="33"/>
      <c r="M49" s="159"/>
      <c r="N49" s="71"/>
      <c r="O49" s="71"/>
      <c r="P49" s="71"/>
    </row>
    <row r="50" spans="1:16">
      <c r="A50" s="133">
        <v>450</v>
      </c>
      <c r="B50" s="152">
        <v>1190</v>
      </c>
      <c r="C50" s="182" t="s">
        <v>879</v>
      </c>
      <c r="D50" s="132" t="s">
        <v>900</v>
      </c>
      <c r="E50" s="178">
        <f>IF(Tablo1345343423232342[[#This Row],[İskonto]]="0",(VLOOKUP(Tablo1345343423232342[[#This Row],[Ürün Kodu]],KODLAMA!#REF!,2,0)*(1-Tablo1345343423232342[[#This Row],[İskonto]])),((Tablo1345343423232342[[#This Row],[Adet Fiyatı
KDV HARİÇ
EURO/DOLAR]]/A50)*(1-Tablo1345343423232342[[#This Row],[İskonto]])))</f>
        <v>0.96</v>
      </c>
      <c r="F50" s="179">
        <v>0</v>
      </c>
      <c r="G50" s="180">
        <f>VLOOKUP(Tablo1345343423232342[[#This Row],[Ürün Kodu]],GMA!$A:$B,2,0)</f>
        <v>432</v>
      </c>
      <c r="H50" s="154">
        <v>0</v>
      </c>
      <c r="I50" s="21">
        <f>Tablo1345343423232342[[#This Row],[Adet Fiyatı
KDV HARİÇ
EURO/DOLAR]]-(Tablo1345343423232342[[#This Row],[Adet Fiyatı
KDV HARİÇ
EURO/DOLAR]]*Tablo1345343423232342[[#This Row],[İskonto]])</f>
        <v>432</v>
      </c>
      <c r="J50" s="21">
        <f>Tablo1345343423232342[[#This Row],[Miktar]]*Tablo1345343423232342[[#This Row],[İskontolu 
Birim Fiyat
KDV HARİÇ]]</f>
        <v>0</v>
      </c>
      <c r="K50" s="21">
        <f>Tablo1345343423232342[[#This Row],[İskontolu 
Toplam Fiyat
KDV HARİÇ]]*1.2</f>
        <v>0</v>
      </c>
      <c r="L50" s="162"/>
      <c r="M50" s="163">
        <f>Tablo1345343423232342[[#This Row],[Adet Fiyatı
KDV HARİÇ
EURO/DOLAR]]-(Tablo1345343423232342[[#This Row],[Adet Fiyatı
KDV HARİÇ
EURO/DOLAR]]*67%)</f>
        <v>142.56</v>
      </c>
      <c r="N50" s="21">
        <f>Tablo1345343423232342[[#This Row],[Adet Fiyatı
KDV HARİÇ
EURO/DOLAR]]-(Tablo1345343423232342[[#This Row],[Adet Fiyatı
KDV HARİÇ
EURO/DOLAR]]*68%)</f>
        <v>138.23999999999995</v>
      </c>
      <c r="O50" s="21">
        <f>Tablo1345343423232342[[#This Row],[Adet Fiyatı
KDV HARİÇ
EURO/DOLAR]]-(Tablo1345343423232342[[#This Row],[Adet Fiyatı
KDV HARİÇ
EURO/DOLAR]]*64%)</f>
        <v>155.51999999999998</v>
      </c>
      <c r="P50" s="21">
        <f>Tablo1345343423232342[[#This Row],[Adet Fiyatı
KDV HARİÇ
EURO/DOLAR]]-(Tablo1345343423232342[[#This Row],[Adet Fiyatı
KDV HARİÇ
EURO/DOLAR]]*66%)</f>
        <v>146.88</v>
      </c>
    </row>
    <row r="51" spans="1:16" s="160" customFormat="1">
      <c r="A51" s="156"/>
      <c r="B51" s="157">
        <v>1195</v>
      </c>
      <c r="C51" s="34" t="s">
        <v>706</v>
      </c>
      <c r="D51" s="40" t="s">
        <v>536</v>
      </c>
      <c r="E51" s="50"/>
      <c r="F51" s="158"/>
      <c r="G51" s="33"/>
      <c r="H51" s="154"/>
      <c r="I51" s="71"/>
      <c r="J51" s="71"/>
      <c r="K51" s="71"/>
      <c r="L51" s="33"/>
      <c r="M51" s="159"/>
      <c r="N51" s="71"/>
      <c r="O51" s="71"/>
      <c r="P51" s="71"/>
    </row>
    <row r="52" spans="1:16">
      <c r="A52" s="133">
        <v>550</v>
      </c>
      <c r="B52" s="152">
        <v>1200</v>
      </c>
      <c r="C52" s="182" t="s">
        <v>880</v>
      </c>
      <c r="D52" s="132" t="s">
        <v>901</v>
      </c>
      <c r="E52" s="178">
        <f>IF(Tablo1345343423232342[[#This Row],[İskonto]]="0",(VLOOKUP(Tablo1345343423232342[[#This Row],[Ürün Kodu]],KODLAMA!#REF!,2,0)*(1-Tablo1345343423232342[[#This Row],[İskonto]])),((Tablo1345343423232342[[#This Row],[Adet Fiyatı
KDV HARİÇ
EURO/DOLAR]]/A52)*(1-Tablo1345343423232342[[#This Row],[İskonto]])))</f>
        <v>0.96</v>
      </c>
      <c r="F52" s="179">
        <v>0</v>
      </c>
      <c r="G52" s="180">
        <f>VLOOKUP(Tablo1345343423232342[[#This Row],[Ürün Kodu]],GMA!$A:$B,2,0)</f>
        <v>528</v>
      </c>
      <c r="H52" s="154">
        <v>0</v>
      </c>
      <c r="I52" s="21">
        <f>Tablo1345343423232342[[#This Row],[Adet Fiyatı
KDV HARİÇ
EURO/DOLAR]]-(Tablo1345343423232342[[#This Row],[Adet Fiyatı
KDV HARİÇ
EURO/DOLAR]]*Tablo1345343423232342[[#This Row],[İskonto]])</f>
        <v>528</v>
      </c>
      <c r="J52" s="21">
        <f>Tablo1345343423232342[[#This Row],[Miktar]]*Tablo1345343423232342[[#This Row],[İskontolu 
Birim Fiyat
KDV HARİÇ]]</f>
        <v>0</v>
      </c>
      <c r="K52" s="21">
        <f>Tablo1345343423232342[[#This Row],[İskontolu 
Toplam Fiyat
KDV HARİÇ]]*1.2</f>
        <v>0</v>
      </c>
      <c r="L52" s="162"/>
      <c r="M52" s="163">
        <f>Tablo1345343423232342[[#This Row],[Adet Fiyatı
KDV HARİÇ
EURO/DOLAR]]-(Tablo1345343423232342[[#This Row],[Adet Fiyatı
KDV HARİÇ
EURO/DOLAR]]*67%)</f>
        <v>174.23999999999995</v>
      </c>
      <c r="N52" s="21">
        <f>Tablo1345343423232342[[#This Row],[Adet Fiyatı
KDV HARİÇ
EURO/DOLAR]]-(Tablo1345343423232342[[#This Row],[Adet Fiyatı
KDV HARİÇ
EURO/DOLAR]]*68%)</f>
        <v>168.95999999999998</v>
      </c>
      <c r="O52" s="21">
        <f>Tablo1345343423232342[[#This Row],[Adet Fiyatı
KDV HARİÇ
EURO/DOLAR]]-(Tablo1345343423232342[[#This Row],[Adet Fiyatı
KDV HARİÇ
EURO/DOLAR]]*64%)</f>
        <v>190.07999999999998</v>
      </c>
      <c r="P52" s="21">
        <f>Tablo1345343423232342[[#This Row],[Adet Fiyatı
KDV HARİÇ
EURO/DOLAR]]-(Tablo1345343423232342[[#This Row],[Adet Fiyatı
KDV HARİÇ
EURO/DOLAR]]*66%)</f>
        <v>179.51999999999998</v>
      </c>
    </row>
    <row r="53" spans="1:16" s="160" customFormat="1">
      <c r="A53" s="156"/>
      <c r="B53" s="157">
        <v>1205</v>
      </c>
      <c r="C53" s="34" t="s">
        <v>707</v>
      </c>
      <c r="D53" s="40" t="s">
        <v>537</v>
      </c>
      <c r="E53" s="50"/>
      <c r="F53" s="158"/>
      <c r="G53" s="33"/>
      <c r="H53" s="154"/>
      <c r="I53" s="71"/>
      <c r="J53" s="71"/>
      <c r="K53" s="71"/>
      <c r="L53" s="33"/>
      <c r="M53" s="159"/>
      <c r="N53" s="71"/>
      <c r="O53" s="71"/>
      <c r="P53" s="71"/>
    </row>
    <row r="54" spans="1:16">
      <c r="A54" s="133">
        <v>595</v>
      </c>
      <c r="B54" s="152">
        <v>1210</v>
      </c>
      <c r="C54" s="182" t="s">
        <v>881</v>
      </c>
      <c r="D54" s="132" t="s">
        <v>902</v>
      </c>
      <c r="E54" s="178">
        <f>IF(Tablo1345343423232342[[#This Row],[İskonto]]="0",(VLOOKUP(Tablo1345343423232342[[#This Row],[Ürün Kodu]],KODLAMA!#REF!,2,0)*(1-Tablo1345343423232342[[#This Row],[İskonto]])),((Tablo1345343423232342[[#This Row],[Adet Fiyatı
KDV HARİÇ
EURO/DOLAR]]/A54)*(1-Tablo1345343423232342[[#This Row],[İskonto]])))</f>
        <v>0.95999999999999985</v>
      </c>
      <c r="F54" s="179">
        <v>0</v>
      </c>
      <c r="G54" s="180">
        <f>VLOOKUP(Tablo1345343423232342[[#This Row],[Ürün Kodu]],GMA!$A:$B,2,0)</f>
        <v>571.19999999999993</v>
      </c>
      <c r="H54" s="154">
        <v>0</v>
      </c>
      <c r="I54" s="21">
        <f>Tablo1345343423232342[[#This Row],[Adet Fiyatı
KDV HARİÇ
EURO/DOLAR]]-(Tablo1345343423232342[[#This Row],[Adet Fiyatı
KDV HARİÇ
EURO/DOLAR]]*Tablo1345343423232342[[#This Row],[İskonto]])</f>
        <v>571.19999999999993</v>
      </c>
      <c r="J54" s="21">
        <f>Tablo1345343423232342[[#This Row],[Miktar]]*Tablo1345343423232342[[#This Row],[İskontolu 
Birim Fiyat
KDV HARİÇ]]</f>
        <v>0</v>
      </c>
      <c r="K54" s="21">
        <f>Tablo1345343423232342[[#This Row],[İskontolu 
Toplam Fiyat
KDV HARİÇ]]*1.2</f>
        <v>0</v>
      </c>
      <c r="L54" s="162"/>
      <c r="M54" s="163">
        <f>Tablo1345343423232342[[#This Row],[Adet Fiyatı
KDV HARİÇ
EURO/DOLAR]]-(Tablo1345343423232342[[#This Row],[Adet Fiyatı
KDV HARİÇ
EURO/DOLAR]]*67%)</f>
        <v>188.49599999999998</v>
      </c>
      <c r="N54" s="21">
        <f>Tablo1345343423232342[[#This Row],[Adet Fiyatı
KDV HARİÇ
EURO/DOLAR]]-(Tablo1345343423232342[[#This Row],[Adet Fiyatı
KDV HARİÇ
EURO/DOLAR]]*68%)</f>
        <v>182.78399999999993</v>
      </c>
      <c r="O54" s="21">
        <f>Tablo1345343423232342[[#This Row],[Adet Fiyatı
KDV HARİÇ
EURO/DOLAR]]-(Tablo1345343423232342[[#This Row],[Adet Fiyatı
KDV HARİÇ
EURO/DOLAR]]*64%)</f>
        <v>205.63199999999995</v>
      </c>
      <c r="P54" s="21">
        <f>Tablo1345343423232342[[#This Row],[Adet Fiyatı
KDV HARİÇ
EURO/DOLAR]]-(Tablo1345343423232342[[#This Row],[Adet Fiyatı
KDV HARİÇ
EURO/DOLAR]]*66%)</f>
        <v>194.20799999999997</v>
      </c>
    </row>
    <row r="55" spans="1:16" s="160" customFormat="1">
      <c r="A55" s="156"/>
      <c r="B55" s="157">
        <v>1215</v>
      </c>
      <c r="C55" s="40" t="s">
        <v>798</v>
      </c>
      <c r="D55" s="40" t="s">
        <v>556</v>
      </c>
      <c r="E55" s="50"/>
      <c r="F55" s="158"/>
      <c r="G55" s="33"/>
      <c r="H55" s="154"/>
      <c r="I55" s="71"/>
      <c r="J55" s="71"/>
      <c r="K55" s="71"/>
      <c r="L55" s="33"/>
      <c r="M55" s="159"/>
      <c r="N55" s="71"/>
      <c r="O55" s="71"/>
      <c r="P55" s="71"/>
    </row>
    <row r="56" spans="1:16">
      <c r="A56" s="133">
        <v>550</v>
      </c>
      <c r="B56" s="152">
        <v>1220</v>
      </c>
      <c r="C56" s="132" t="s">
        <v>428</v>
      </c>
      <c r="D56" s="132" t="s">
        <v>557</v>
      </c>
      <c r="E56" s="178">
        <f>IF(Tablo1345343423232342[[#This Row],[İskonto]]="0",(VLOOKUP(Tablo1345343423232342[[#This Row],[Ürün Kodu]],KODLAMA!#REF!,2,0)*(1-Tablo1345343423232342[[#This Row],[İskonto]])),((Tablo1345343423232342[[#This Row],[Adet Fiyatı
KDV HARİÇ
EURO/DOLAR]]/A56)*(1-Tablo1345343423232342[[#This Row],[İskonto]])))</f>
        <v>0.94</v>
      </c>
      <c r="F56" s="179">
        <v>0</v>
      </c>
      <c r="G56" s="180">
        <f>VLOOKUP(Tablo1345343423232342[[#This Row],[Ürün Kodu]],GMA!$A:$B,2,0)</f>
        <v>517</v>
      </c>
      <c r="H56" s="154">
        <v>0</v>
      </c>
      <c r="I56" s="21">
        <f>Tablo1345343423232342[[#This Row],[Adet Fiyatı
KDV HARİÇ
EURO/DOLAR]]-(Tablo1345343423232342[[#This Row],[Adet Fiyatı
KDV HARİÇ
EURO/DOLAR]]*Tablo1345343423232342[[#This Row],[İskonto]])</f>
        <v>517</v>
      </c>
      <c r="J56" s="21">
        <f>Tablo1345343423232342[[#This Row],[Miktar]]*Tablo1345343423232342[[#This Row],[İskontolu 
Birim Fiyat
KDV HARİÇ]]</f>
        <v>0</v>
      </c>
      <c r="K56" s="21">
        <f>Tablo1345343423232342[[#This Row],[İskontolu 
Toplam Fiyat
KDV HARİÇ]]*1.2</f>
        <v>0</v>
      </c>
      <c r="L56" s="162"/>
      <c r="M56" s="163">
        <f>Tablo1345343423232342[[#This Row],[Adet Fiyatı
KDV HARİÇ
EURO/DOLAR]]-(Tablo1345343423232342[[#This Row],[Adet Fiyatı
KDV HARİÇ
EURO/DOLAR]]*67%)</f>
        <v>170.60999999999996</v>
      </c>
      <c r="N56" s="21">
        <f>Tablo1345343423232342[[#This Row],[Adet Fiyatı
KDV HARİÇ
EURO/DOLAR]]-(Tablo1345343423232342[[#This Row],[Adet Fiyatı
KDV HARİÇ
EURO/DOLAR]]*68%)</f>
        <v>165.44</v>
      </c>
      <c r="O56" s="21">
        <f>Tablo1345343423232342[[#This Row],[Adet Fiyatı
KDV HARİÇ
EURO/DOLAR]]-(Tablo1345343423232342[[#This Row],[Adet Fiyatı
KDV HARİÇ
EURO/DOLAR]]*64%)</f>
        <v>186.12</v>
      </c>
      <c r="P56" s="21">
        <f>Tablo1345343423232342[[#This Row],[Adet Fiyatı
KDV HARİÇ
EURO/DOLAR]]-(Tablo1345343423232342[[#This Row],[Adet Fiyatı
KDV HARİÇ
EURO/DOLAR]]*66%)</f>
        <v>175.77999999999997</v>
      </c>
    </row>
    <row r="57" spans="1:16" s="160" customFormat="1">
      <c r="A57" s="156"/>
      <c r="B57" s="157">
        <v>1225</v>
      </c>
      <c r="C57" s="40" t="s">
        <v>799</v>
      </c>
      <c r="D57" s="40" t="s">
        <v>558</v>
      </c>
      <c r="E57" s="50"/>
      <c r="F57" s="158"/>
      <c r="G57" s="33"/>
      <c r="H57" s="154"/>
      <c r="I57" s="71"/>
      <c r="J57" s="71"/>
      <c r="K57" s="71"/>
      <c r="L57" s="33"/>
      <c r="M57" s="159"/>
      <c r="N57" s="71"/>
      <c r="O57" s="71"/>
      <c r="P57" s="71"/>
    </row>
    <row r="58" spans="1:16">
      <c r="A58" s="133">
        <v>450</v>
      </c>
      <c r="B58" s="152">
        <v>1230</v>
      </c>
      <c r="C58" s="132" t="s">
        <v>882</v>
      </c>
      <c r="D58" s="132" t="s">
        <v>903</v>
      </c>
      <c r="E58" s="178">
        <f>IF(Tablo1345343423232342[[#This Row],[İskonto]]="0",(VLOOKUP(Tablo1345343423232342[[#This Row],[Ürün Kodu]],KODLAMA!#REF!,2,0)*(1-Tablo1345343423232342[[#This Row],[İskonto]])),((Tablo1345343423232342[[#This Row],[Adet Fiyatı
KDV HARİÇ
EURO/DOLAR]]/A58)*(1-Tablo1345343423232342[[#This Row],[İskonto]])))</f>
        <v>0.94</v>
      </c>
      <c r="F58" s="179">
        <v>0</v>
      </c>
      <c r="G58" s="180">
        <f>VLOOKUP(Tablo1345343423232342[[#This Row],[Ürün Kodu]],GMA!$A:$B,2,0)</f>
        <v>423</v>
      </c>
      <c r="H58" s="154">
        <v>0</v>
      </c>
      <c r="I58" s="21">
        <f>Tablo1345343423232342[[#This Row],[Adet Fiyatı
KDV HARİÇ
EURO/DOLAR]]-(Tablo1345343423232342[[#This Row],[Adet Fiyatı
KDV HARİÇ
EURO/DOLAR]]*Tablo1345343423232342[[#This Row],[İskonto]])</f>
        <v>423</v>
      </c>
      <c r="J58" s="21">
        <f>Tablo1345343423232342[[#This Row],[Miktar]]*Tablo1345343423232342[[#This Row],[İskontolu 
Birim Fiyat
KDV HARİÇ]]</f>
        <v>0</v>
      </c>
      <c r="K58" s="21">
        <f>Tablo1345343423232342[[#This Row],[İskontolu 
Toplam Fiyat
KDV HARİÇ]]*1.2</f>
        <v>0</v>
      </c>
      <c r="L58" s="162"/>
      <c r="M58" s="163">
        <f>Tablo1345343423232342[[#This Row],[Adet Fiyatı
KDV HARİÇ
EURO/DOLAR]]-(Tablo1345343423232342[[#This Row],[Adet Fiyatı
KDV HARİÇ
EURO/DOLAR]]*67%)</f>
        <v>139.58999999999997</v>
      </c>
      <c r="N58" s="21">
        <f>Tablo1345343423232342[[#This Row],[Adet Fiyatı
KDV HARİÇ
EURO/DOLAR]]-(Tablo1345343423232342[[#This Row],[Adet Fiyatı
KDV HARİÇ
EURO/DOLAR]]*68%)</f>
        <v>135.35999999999996</v>
      </c>
      <c r="O58" s="21">
        <f>Tablo1345343423232342[[#This Row],[Adet Fiyatı
KDV HARİÇ
EURO/DOLAR]]-(Tablo1345343423232342[[#This Row],[Adet Fiyatı
KDV HARİÇ
EURO/DOLAR]]*64%)</f>
        <v>152.27999999999997</v>
      </c>
      <c r="P58" s="21">
        <f>Tablo1345343423232342[[#This Row],[Adet Fiyatı
KDV HARİÇ
EURO/DOLAR]]-(Tablo1345343423232342[[#This Row],[Adet Fiyatı
KDV HARİÇ
EURO/DOLAR]]*66%)</f>
        <v>143.82</v>
      </c>
    </row>
    <row r="59" spans="1:16" s="160" customFormat="1">
      <c r="A59" s="156"/>
      <c r="B59" s="157">
        <v>1235</v>
      </c>
      <c r="C59" s="40" t="s">
        <v>709</v>
      </c>
      <c r="D59" s="40" t="s">
        <v>559</v>
      </c>
      <c r="E59" s="50"/>
      <c r="F59" s="158"/>
      <c r="G59" s="33"/>
      <c r="H59" s="154"/>
      <c r="I59" s="71"/>
      <c r="J59" s="71"/>
      <c r="K59" s="71"/>
      <c r="L59" s="33"/>
      <c r="M59" s="159"/>
      <c r="N59" s="71"/>
      <c r="O59" s="71"/>
      <c r="P59" s="71"/>
    </row>
    <row r="60" spans="1:16">
      <c r="A60" s="133">
        <v>600</v>
      </c>
      <c r="B60" s="152">
        <v>1240</v>
      </c>
      <c r="C60" s="132" t="s">
        <v>883</v>
      </c>
      <c r="D60" s="132" t="s">
        <v>904</v>
      </c>
      <c r="E60" s="178">
        <f>IF(Tablo1345343423232342[[#This Row],[İskonto]]="0",(VLOOKUP(Tablo1345343423232342[[#This Row],[Ürün Kodu]],KODLAMA!#REF!,2,0)*(1-Tablo1345343423232342[[#This Row],[İskonto]])),((Tablo1345343423232342[[#This Row],[Adet Fiyatı
KDV HARİÇ
EURO/DOLAR]]/A60)*(1-Tablo1345343423232342[[#This Row],[İskonto]])))</f>
        <v>0.94</v>
      </c>
      <c r="F60" s="179">
        <v>0</v>
      </c>
      <c r="G60" s="180">
        <f>VLOOKUP(Tablo1345343423232342[[#This Row],[Ürün Kodu]],GMA!$A:$B,2,0)</f>
        <v>564</v>
      </c>
      <c r="H60" s="154">
        <v>0</v>
      </c>
      <c r="I60" s="21">
        <f>Tablo1345343423232342[[#This Row],[Adet Fiyatı
KDV HARİÇ
EURO/DOLAR]]-(Tablo1345343423232342[[#This Row],[Adet Fiyatı
KDV HARİÇ
EURO/DOLAR]]*Tablo1345343423232342[[#This Row],[İskonto]])</f>
        <v>564</v>
      </c>
      <c r="J60" s="21">
        <f>Tablo1345343423232342[[#This Row],[Miktar]]*Tablo1345343423232342[[#This Row],[İskontolu 
Birim Fiyat
KDV HARİÇ]]</f>
        <v>0</v>
      </c>
      <c r="K60" s="21">
        <f>Tablo1345343423232342[[#This Row],[İskontolu 
Toplam Fiyat
KDV HARİÇ]]*1.2</f>
        <v>0</v>
      </c>
      <c r="L60" s="162"/>
      <c r="M60" s="163">
        <f>Tablo1345343423232342[[#This Row],[Adet Fiyatı
KDV HARİÇ
EURO/DOLAR]]-(Tablo1345343423232342[[#This Row],[Adet Fiyatı
KDV HARİÇ
EURO/DOLAR]]*67%)</f>
        <v>186.12</v>
      </c>
      <c r="N60" s="21">
        <f>Tablo1345343423232342[[#This Row],[Adet Fiyatı
KDV HARİÇ
EURO/DOLAR]]-(Tablo1345343423232342[[#This Row],[Adet Fiyatı
KDV HARİÇ
EURO/DOLAR]]*68%)</f>
        <v>180.47999999999996</v>
      </c>
      <c r="O60" s="21">
        <f>Tablo1345343423232342[[#This Row],[Adet Fiyatı
KDV HARİÇ
EURO/DOLAR]]-(Tablo1345343423232342[[#This Row],[Adet Fiyatı
KDV HARİÇ
EURO/DOLAR]]*64%)</f>
        <v>203.04000000000002</v>
      </c>
      <c r="P60" s="21">
        <f>Tablo1345343423232342[[#This Row],[Adet Fiyatı
KDV HARİÇ
EURO/DOLAR]]-(Tablo1345343423232342[[#This Row],[Adet Fiyatı
KDV HARİÇ
EURO/DOLAR]]*66%)</f>
        <v>191.76</v>
      </c>
    </row>
    <row r="61" spans="1:16" s="160" customFormat="1" ht="12">
      <c r="A61" s="156"/>
      <c r="B61" s="157">
        <v>1245</v>
      </c>
      <c r="C61" s="62" t="s">
        <v>845</v>
      </c>
      <c r="D61" s="61" t="s">
        <v>670</v>
      </c>
      <c r="E61" s="50"/>
      <c r="F61" s="167"/>
      <c r="G61" s="33"/>
      <c r="H61" s="154"/>
      <c r="I61" s="71"/>
      <c r="J61" s="71"/>
      <c r="K61" s="71"/>
      <c r="L61" s="168"/>
      <c r="M61" s="33"/>
      <c r="N61" s="33"/>
      <c r="O61" s="71"/>
      <c r="P61" s="71"/>
    </row>
    <row r="62" spans="1:16" s="160" customFormat="1">
      <c r="A62" s="156"/>
      <c r="B62" s="152">
        <v>1250</v>
      </c>
      <c r="C62" s="34" t="s">
        <v>710</v>
      </c>
      <c r="D62" s="40" t="s">
        <v>451</v>
      </c>
      <c r="E62" s="50"/>
      <c r="F62" s="158"/>
      <c r="G62" s="33"/>
      <c r="H62" s="154"/>
      <c r="I62" s="71"/>
      <c r="J62" s="71"/>
      <c r="K62" s="71"/>
      <c r="L62" s="33"/>
      <c r="M62" s="159"/>
      <c r="N62" s="71"/>
      <c r="O62" s="71"/>
      <c r="P62" s="71"/>
    </row>
    <row r="63" spans="1:16">
      <c r="A63" s="133">
        <v>45</v>
      </c>
      <c r="B63" s="157">
        <v>1255</v>
      </c>
      <c r="C63" s="35" t="s">
        <v>358</v>
      </c>
      <c r="D63" s="35" t="s">
        <v>462</v>
      </c>
      <c r="E63" s="24">
        <f>IF(Tablo1345343423232342[[#This Row],[İskonto]]="0",(VLOOKUP(Tablo1345343423232342[[#This Row],[Ürün Kodu]],KODLAMA!#REF!,2,0)*(1-Tablo1345343423232342[[#This Row],[İskonto]])),((Tablo1345343423232342[[#This Row],[Adet Fiyatı
KDV HARİÇ
EURO/DOLAR]]/A63)*(1-Tablo1345343423232342[[#This Row],[İskonto]])))</f>
        <v>1.5555555555555551</v>
      </c>
      <c r="F63" s="161">
        <v>0</v>
      </c>
      <c r="G63" s="21">
        <f>VLOOKUP(Tablo1345343423232342[[#This Row],[Ürün Kodu]],GMA!$A:$B,2,0)</f>
        <v>69.999999999999986</v>
      </c>
      <c r="H63" s="154">
        <v>0</v>
      </c>
      <c r="I63" s="21">
        <f>Tablo1345343423232342[[#This Row],[Adet Fiyatı
KDV HARİÇ
EURO/DOLAR]]-(Tablo1345343423232342[[#This Row],[Adet Fiyatı
KDV HARİÇ
EURO/DOLAR]]*Tablo1345343423232342[[#This Row],[İskonto]])</f>
        <v>69.999999999999986</v>
      </c>
      <c r="J63" s="21">
        <f>Tablo1345343423232342[[#This Row],[Miktar]]*Tablo1345343423232342[[#This Row],[İskontolu 
Birim Fiyat
KDV HARİÇ]]</f>
        <v>0</v>
      </c>
      <c r="K63" s="21">
        <f>Tablo1345343423232342[[#This Row],[İskontolu 
Toplam Fiyat
KDV HARİÇ]]*1.2</f>
        <v>0</v>
      </c>
      <c r="L63" s="162"/>
      <c r="M63" s="163">
        <f>Tablo1345343423232342[[#This Row],[Adet Fiyatı
KDV HARİÇ
EURO/DOLAR]]-(Tablo1345343423232342[[#This Row],[Adet Fiyatı
KDV HARİÇ
EURO/DOLAR]]*67%)</f>
        <v>23.099999999999994</v>
      </c>
      <c r="N63" s="21">
        <f>Tablo1345343423232342[[#This Row],[Adet Fiyatı
KDV HARİÇ
EURO/DOLAR]]-(Tablo1345343423232342[[#This Row],[Adet Fiyatı
KDV HARİÇ
EURO/DOLAR]]*68%)</f>
        <v>22.399999999999991</v>
      </c>
      <c r="O63" s="21">
        <f>Tablo1345343423232342[[#This Row],[Adet Fiyatı
KDV HARİÇ
EURO/DOLAR]]-(Tablo1345343423232342[[#This Row],[Adet Fiyatı
KDV HARİÇ
EURO/DOLAR]]*64%)</f>
        <v>25.199999999999996</v>
      </c>
      <c r="P63" s="21">
        <f>Tablo1345343423232342[[#This Row],[Adet Fiyatı
KDV HARİÇ
EURO/DOLAR]]-(Tablo1345343423232342[[#This Row],[Adet Fiyatı
KDV HARİÇ
EURO/DOLAR]]*66%)</f>
        <v>23.79999999999999</v>
      </c>
    </row>
    <row r="64" spans="1:16">
      <c r="A64" s="133">
        <v>60</v>
      </c>
      <c r="B64" s="152">
        <v>1260</v>
      </c>
      <c r="C64" s="132" t="s">
        <v>359</v>
      </c>
      <c r="D64" s="132" t="s">
        <v>463</v>
      </c>
      <c r="E64" s="178">
        <f>IF(Tablo1345343423232342[[#This Row],[İskonto]]="0",(VLOOKUP(Tablo1345343423232342[[#This Row],[Ürün Kodu]],KODLAMA!#REF!,2,0)*(1-Tablo1345343423232342[[#This Row],[İskonto]])),((Tablo1345343423232342[[#This Row],[Adet Fiyatı
KDV HARİÇ
EURO/DOLAR]]/A64)*(1-Tablo1345343423232342[[#This Row],[İskonto]])))</f>
        <v>1.037037037037037</v>
      </c>
      <c r="F64" s="179">
        <v>0</v>
      </c>
      <c r="G64" s="180">
        <f>VLOOKUP(Tablo1345343423232342[[#This Row],[Ürün Kodu]],GMA!$A:$B,2,0)</f>
        <v>62.222222222222221</v>
      </c>
      <c r="H64" s="154">
        <v>0</v>
      </c>
      <c r="I64" s="21">
        <f>Tablo1345343423232342[[#This Row],[Adet Fiyatı
KDV HARİÇ
EURO/DOLAR]]-(Tablo1345343423232342[[#This Row],[Adet Fiyatı
KDV HARİÇ
EURO/DOLAR]]*Tablo1345343423232342[[#This Row],[İskonto]])</f>
        <v>62.222222222222221</v>
      </c>
      <c r="J64" s="21">
        <f>Tablo1345343423232342[[#This Row],[Miktar]]*Tablo1345343423232342[[#This Row],[İskontolu 
Birim Fiyat
KDV HARİÇ]]</f>
        <v>0</v>
      </c>
      <c r="K64" s="21">
        <f>Tablo1345343423232342[[#This Row],[İskontolu 
Toplam Fiyat
KDV HARİÇ]]*1.2</f>
        <v>0</v>
      </c>
      <c r="L64" s="162"/>
      <c r="M64" s="163">
        <f>Tablo1345343423232342[[#This Row],[Adet Fiyatı
KDV HARİÇ
EURO/DOLAR]]-(Tablo1345343423232342[[#This Row],[Adet Fiyatı
KDV HARİÇ
EURO/DOLAR]]*67%)</f>
        <v>20.533333333333331</v>
      </c>
      <c r="N64" s="21">
        <f>Tablo1345343423232342[[#This Row],[Adet Fiyatı
KDV HARİÇ
EURO/DOLAR]]-(Tablo1345343423232342[[#This Row],[Adet Fiyatı
KDV HARİÇ
EURO/DOLAR]]*68%)</f>
        <v>19.911111111111104</v>
      </c>
      <c r="O64" s="21">
        <f>Tablo1345343423232342[[#This Row],[Adet Fiyatı
KDV HARİÇ
EURO/DOLAR]]-(Tablo1345343423232342[[#This Row],[Adet Fiyatı
KDV HARİÇ
EURO/DOLAR]]*64%)</f>
        <v>22.4</v>
      </c>
      <c r="P64" s="21">
        <f>Tablo1345343423232342[[#This Row],[Adet Fiyatı
KDV HARİÇ
EURO/DOLAR]]-(Tablo1345343423232342[[#This Row],[Adet Fiyatı
KDV HARİÇ
EURO/DOLAR]]*66%)</f>
        <v>21.155555555555551</v>
      </c>
    </row>
    <row r="65" spans="1:19">
      <c r="A65" s="133">
        <v>90</v>
      </c>
      <c r="B65" s="157">
        <v>1265</v>
      </c>
      <c r="C65" s="132" t="s">
        <v>355</v>
      </c>
      <c r="D65" s="132" t="s">
        <v>464</v>
      </c>
      <c r="E65" s="178">
        <f>IF(Tablo1345343423232342[[#This Row],[İskonto]]="0",(VLOOKUP(Tablo1345343423232342[[#This Row],[Ürün Kodu]],KODLAMA!#REF!,2,0)*(1-Tablo1345343423232342[[#This Row],[İskonto]])),((Tablo1345343423232342[[#This Row],[Adet Fiyatı
KDV HARİÇ
EURO/DOLAR]]/A65)*(1-Tablo1345343423232342[[#This Row],[İskonto]])))</f>
        <v>1.0370370370370372</v>
      </c>
      <c r="F65" s="179">
        <v>0</v>
      </c>
      <c r="G65" s="180">
        <f>VLOOKUP(Tablo1345343423232342[[#This Row],[Ürün Kodu]],GMA!$A:$B,2,0)</f>
        <v>93.333333333333343</v>
      </c>
      <c r="H65" s="154">
        <v>0</v>
      </c>
      <c r="I65" s="21">
        <f>Tablo1345343423232342[[#This Row],[Adet Fiyatı
KDV HARİÇ
EURO/DOLAR]]-(Tablo1345343423232342[[#This Row],[Adet Fiyatı
KDV HARİÇ
EURO/DOLAR]]*Tablo1345343423232342[[#This Row],[İskonto]])</f>
        <v>93.333333333333343</v>
      </c>
      <c r="J65" s="21">
        <f>Tablo1345343423232342[[#This Row],[Miktar]]*Tablo1345343423232342[[#This Row],[İskontolu 
Birim Fiyat
KDV HARİÇ]]</f>
        <v>0</v>
      </c>
      <c r="K65" s="21">
        <f>Tablo1345343423232342[[#This Row],[İskontolu 
Toplam Fiyat
KDV HARİÇ]]*1.2</f>
        <v>0</v>
      </c>
      <c r="L65" s="162"/>
      <c r="M65" s="163">
        <f>Tablo1345343423232342[[#This Row],[Adet Fiyatı
KDV HARİÇ
EURO/DOLAR]]-(Tablo1345343423232342[[#This Row],[Adet Fiyatı
KDV HARİÇ
EURO/DOLAR]]*67%)</f>
        <v>30.799999999999997</v>
      </c>
      <c r="N65" s="21">
        <f>Tablo1345343423232342[[#This Row],[Adet Fiyatı
KDV HARİÇ
EURO/DOLAR]]-(Tablo1345343423232342[[#This Row],[Adet Fiyatı
KDV HARİÇ
EURO/DOLAR]]*68%)</f>
        <v>29.866666666666667</v>
      </c>
      <c r="O65" s="21">
        <f>Tablo1345343423232342[[#This Row],[Adet Fiyatı
KDV HARİÇ
EURO/DOLAR]]-(Tablo1345343423232342[[#This Row],[Adet Fiyatı
KDV HARİÇ
EURO/DOLAR]]*64%)</f>
        <v>33.6</v>
      </c>
      <c r="P65" s="21">
        <f>Tablo1345343423232342[[#This Row],[Adet Fiyatı
KDV HARİÇ
EURO/DOLAR]]-(Tablo1345343423232342[[#This Row],[Adet Fiyatı
KDV HARİÇ
EURO/DOLAR]]*66%)</f>
        <v>31.733333333333334</v>
      </c>
    </row>
    <row r="66" spans="1:19">
      <c r="A66" s="133">
        <v>120</v>
      </c>
      <c r="B66" s="152">
        <v>1270</v>
      </c>
      <c r="C66" s="132" t="s">
        <v>184</v>
      </c>
      <c r="D66" s="132" t="s">
        <v>465</v>
      </c>
      <c r="E66" s="178">
        <f>IF(Tablo1345343423232342[[#This Row],[İskonto]]="0",(VLOOKUP(Tablo1345343423232342[[#This Row],[Ürün Kodu]],KODLAMA!#REF!,2,0)*(1-Tablo1345343423232342[[#This Row],[İskonto]])),((Tablo1345343423232342[[#This Row],[Adet Fiyatı
KDV HARİÇ
EURO/DOLAR]]/A66)*(1-Tablo1345343423232342[[#This Row],[İskonto]])))</f>
        <v>0.81481481481481477</v>
      </c>
      <c r="F66" s="179">
        <v>0</v>
      </c>
      <c r="G66" s="180">
        <f>VLOOKUP(Tablo1345343423232342[[#This Row],[Ürün Kodu]],GMA!$A:$B,2,0)</f>
        <v>97.777777777777771</v>
      </c>
      <c r="H66" s="154">
        <v>0</v>
      </c>
      <c r="I66" s="21">
        <f>Tablo1345343423232342[[#This Row],[Adet Fiyatı
KDV HARİÇ
EURO/DOLAR]]-(Tablo1345343423232342[[#This Row],[Adet Fiyatı
KDV HARİÇ
EURO/DOLAR]]*Tablo1345343423232342[[#This Row],[İskonto]])</f>
        <v>97.777777777777771</v>
      </c>
      <c r="J66" s="21">
        <f>Tablo1345343423232342[[#This Row],[Miktar]]*Tablo1345343423232342[[#This Row],[İskontolu 
Birim Fiyat
KDV HARİÇ]]</f>
        <v>0</v>
      </c>
      <c r="K66" s="21">
        <f>Tablo1345343423232342[[#This Row],[İskontolu 
Toplam Fiyat
KDV HARİÇ]]*1.2</f>
        <v>0</v>
      </c>
      <c r="L66" s="162"/>
      <c r="M66" s="163">
        <f>Tablo1345343423232342[[#This Row],[Adet Fiyatı
KDV HARİÇ
EURO/DOLAR]]-(Tablo1345343423232342[[#This Row],[Adet Fiyatı
KDV HARİÇ
EURO/DOLAR]]*67%)</f>
        <v>32.266666666666666</v>
      </c>
      <c r="N66" s="21">
        <f>Tablo1345343423232342[[#This Row],[Adet Fiyatı
KDV HARİÇ
EURO/DOLAR]]-(Tablo1345343423232342[[#This Row],[Adet Fiyatı
KDV HARİÇ
EURO/DOLAR]]*68%)</f>
        <v>31.288888888888877</v>
      </c>
      <c r="O66" s="21">
        <f>Tablo1345343423232342[[#This Row],[Adet Fiyatı
KDV HARİÇ
EURO/DOLAR]]-(Tablo1345343423232342[[#This Row],[Adet Fiyatı
KDV HARİÇ
EURO/DOLAR]]*64%)</f>
        <v>35.199999999999996</v>
      </c>
      <c r="P66" s="21">
        <f>Tablo1345343423232342[[#This Row],[Adet Fiyatı
KDV HARİÇ
EURO/DOLAR]]-(Tablo1345343423232342[[#This Row],[Adet Fiyatı
KDV HARİÇ
EURO/DOLAR]]*66%)</f>
        <v>33.24444444444444</v>
      </c>
    </row>
    <row r="67" spans="1:19">
      <c r="A67" s="133">
        <v>150</v>
      </c>
      <c r="B67" s="157">
        <v>1275</v>
      </c>
      <c r="C67" s="132" t="s">
        <v>96</v>
      </c>
      <c r="D67" s="132" t="s">
        <v>461</v>
      </c>
      <c r="E67" s="178">
        <f>IF(Tablo1345343423232342[[#This Row],[İskonto]]="0",(VLOOKUP(Tablo1345343423232342[[#This Row],[Ürün Kodu]],KODLAMA!#REF!,2,0)*(1-Tablo1345343423232342[[#This Row],[İskonto]])),((Tablo1345343423232342[[#This Row],[Adet Fiyatı
KDV HARİÇ
EURO/DOLAR]]/A67)*(1-Tablo1345343423232342[[#This Row],[İskonto]])))</f>
        <v>0.81481481481481477</v>
      </c>
      <c r="F67" s="179">
        <v>0</v>
      </c>
      <c r="G67" s="180">
        <f>VLOOKUP(Tablo1345343423232342[[#This Row],[Ürün Kodu]],GMA!$A:$B,2,0)</f>
        <v>122.22222222222221</v>
      </c>
      <c r="H67" s="154">
        <v>0</v>
      </c>
      <c r="I67" s="21">
        <f>Tablo1345343423232342[[#This Row],[Adet Fiyatı
KDV HARİÇ
EURO/DOLAR]]-(Tablo1345343423232342[[#This Row],[Adet Fiyatı
KDV HARİÇ
EURO/DOLAR]]*Tablo1345343423232342[[#This Row],[İskonto]])</f>
        <v>122.22222222222221</v>
      </c>
      <c r="J67" s="21">
        <f>Tablo1345343423232342[[#This Row],[Miktar]]*Tablo1345343423232342[[#This Row],[İskontolu 
Birim Fiyat
KDV HARİÇ]]</f>
        <v>0</v>
      </c>
      <c r="K67" s="21">
        <f>Tablo1345343423232342[[#This Row],[İskontolu 
Toplam Fiyat
KDV HARİÇ]]*1.2</f>
        <v>0</v>
      </c>
      <c r="L67" s="162"/>
      <c r="M67" s="163">
        <f>Tablo1345343423232342[[#This Row],[Adet Fiyatı
KDV HARİÇ
EURO/DOLAR]]-(Tablo1345343423232342[[#This Row],[Adet Fiyatı
KDV HARİÇ
EURO/DOLAR]]*67%)</f>
        <v>40.333333333333329</v>
      </c>
      <c r="N67" s="21">
        <f>Tablo1345343423232342[[#This Row],[Adet Fiyatı
KDV HARİÇ
EURO/DOLAR]]-(Tablo1345343423232342[[#This Row],[Adet Fiyatı
KDV HARİÇ
EURO/DOLAR]]*68%)</f>
        <v>39.1111111111111</v>
      </c>
      <c r="O67" s="21">
        <f>Tablo1345343423232342[[#This Row],[Adet Fiyatı
KDV HARİÇ
EURO/DOLAR]]-(Tablo1345343423232342[[#This Row],[Adet Fiyatı
KDV HARİÇ
EURO/DOLAR]]*64%)</f>
        <v>44</v>
      </c>
      <c r="P67" s="21">
        <f>Tablo1345343423232342[[#This Row],[Adet Fiyatı
KDV HARİÇ
EURO/DOLAR]]-(Tablo1345343423232342[[#This Row],[Adet Fiyatı
KDV HARİÇ
EURO/DOLAR]]*66%)</f>
        <v>41.555555555555543</v>
      </c>
    </row>
    <row r="68" spans="1:19">
      <c r="A68" s="133">
        <v>240</v>
      </c>
      <c r="B68" s="152">
        <v>1280</v>
      </c>
      <c r="C68" s="132" t="s">
        <v>360</v>
      </c>
      <c r="D68" s="132" t="s">
        <v>466</v>
      </c>
      <c r="E68" s="178">
        <f>IF(Tablo1345343423232342[[#This Row],[İskonto]]="0",(VLOOKUP(Tablo1345343423232342[[#This Row],[Ürün Kodu]],KODLAMA!#REF!,2,0)*(1-Tablo1345343423232342[[#This Row],[İskonto]])),((Tablo1345343423232342[[#This Row],[Adet Fiyatı
KDV HARİÇ
EURO/DOLAR]]/A68)*(1-Tablo1345343423232342[[#This Row],[İskonto]])))</f>
        <v>0.81481481481481477</v>
      </c>
      <c r="F68" s="179">
        <v>0</v>
      </c>
      <c r="G68" s="180">
        <f>VLOOKUP(Tablo1345343423232342[[#This Row],[Ürün Kodu]],GMA!$A:$B,2,0)</f>
        <v>195.55555555555554</v>
      </c>
      <c r="H68" s="154">
        <v>0</v>
      </c>
      <c r="I68" s="21">
        <f>Tablo1345343423232342[[#This Row],[Adet Fiyatı
KDV HARİÇ
EURO/DOLAR]]-(Tablo1345343423232342[[#This Row],[Adet Fiyatı
KDV HARİÇ
EURO/DOLAR]]*Tablo1345343423232342[[#This Row],[İskonto]])</f>
        <v>195.55555555555554</v>
      </c>
      <c r="J68" s="21">
        <f>Tablo1345343423232342[[#This Row],[Miktar]]*Tablo1345343423232342[[#This Row],[İskontolu 
Birim Fiyat
KDV HARİÇ]]</f>
        <v>0</v>
      </c>
      <c r="K68" s="21">
        <f>Tablo1345343423232342[[#This Row],[İskontolu 
Toplam Fiyat
KDV HARİÇ]]*1.2</f>
        <v>0</v>
      </c>
      <c r="L68" s="162"/>
      <c r="M68" s="163">
        <f>Tablo1345343423232342[[#This Row],[Adet Fiyatı
KDV HARİÇ
EURO/DOLAR]]-(Tablo1345343423232342[[#This Row],[Adet Fiyatı
KDV HARİÇ
EURO/DOLAR]]*67%)</f>
        <v>64.533333333333331</v>
      </c>
      <c r="N68" s="21">
        <f>Tablo1345343423232342[[#This Row],[Adet Fiyatı
KDV HARİÇ
EURO/DOLAR]]-(Tablo1345343423232342[[#This Row],[Adet Fiyatı
KDV HARİÇ
EURO/DOLAR]]*68%)</f>
        <v>62.577777777777754</v>
      </c>
      <c r="O68" s="21">
        <f>Tablo1345343423232342[[#This Row],[Adet Fiyatı
KDV HARİÇ
EURO/DOLAR]]-(Tablo1345343423232342[[#This Row],[Adet Fiyatı
KDV HARİÇ
EURO/DOLAR]]*64%)</f>
        <v>70.399999999999991</v>
      </c>
      <c r="P68" s="21">
        <f>Tablo1345343423232342[[#This Row],[Adet Fiyatı
KDV HARİÇ
EURO/DOLAR]]-(Tablo1345343423232342[[#This Row],[Adet Fiyatı
KDV HARİÇ
EURO/DOLAR]]*66%)</f>
        <v>66.48888888888888</v>
      </c>
    </row>
    <row r="69" spans="1:19">
      <c r="B69" s="157">
        <v>1285</v>
      </c>
      <c r="C69" s="34" t="s">
        <v>711</v>
      </c>
      <c r="D69" s="40" t="s">
        <v>539</v>
      </c>
      <c r="E69" s="24"/>
      <c r="F69" s="161"/>
      <c r="G69" s="21"/>
      <c r="H69" s="154"/>
      <c r="I69" s="21"/>
      <c r="J69" s="21"/>
      <c r="K69" s="21"/>
      <c r="L69" s="162"/>
      <c r="M69" s="163"/>
      <c r="N69" s="21"/>
      <c r="O69" s="21"/>
      <c r="P69" s="21"/>
    </row>
    <row r="70" spans="1:19" s="160" customFormat="1">
      <c r="A70" s="133">
        <v>45</v>
      </c>
      <c r="B70" s="152">
        <v>1290</v>
      </c>
      <c r="C70" s="37" t="s">
        <v>408</v>
      </c>
      <c r="D70" s="35" t="s">
        <v>540</v>
      </c>
      <c r="E70" s="24">
        <f>IF(Tablo1345343423232342[[#This Row],[İskonto]]="0",(VLOOKUP(Tablo1345343423232342[[#This Row],[Ürün Kodu]],KODLAMA!#REF!,2,0)*(1-Tablo1345343423232342[[#This Row],[İskonto]])),((Tablo1345343423232342[[#This Row],[Adet Fiyatı
KDV HARİÇ
EURO/DOLAR]]/A70)*(1-Tablo1345343423232342[[#This Row],[İskonto]])))</f>
        <v>0.74074074074074059</v>
      </c>
      <c r="F70" s="161">
        <v>0</v>
      </c>
      <c r="G70" s="21">
        <f>VLOOKUP(Tablo1345343423232342[[#This Row],[Ürün Kodu]],GMA!$A:$B,2,0)</f>
        <v>33.333333333333329</v>
      </c>
      <c r="H70" s="154">
        <v>0</v>
      </c>
      <c r="I70" s="21">
        <f>Tablo1345343423232342[[#This Row],[Adet Fiyatı
KDV HARİÇ
EURO/DOLAR]]-(Tablo1345343423232342[[#This Row],[Adet Fiyatı
KDV HARİÇ
EURO/DOLAR]]*Tablo1345343423232342[[#This Row],[İskonto]])</f>
        <v>33.333333333333329</v>
      </c>
      <c r="J70" s="21">
        <f>Tablo1345343423232342[[#This Row],[Miktar]]*Tablo1345343423232342[[#This Row],[İskontolu 
Birim Fiyat
KDV HARİÇ]]</f>
        <v>0</v>
      </c>
      <c r="K70" s="21">
        <f>Tablo1345343423232342[[#This Row],[İskontolu 
Toplam Fiyat
KDV HARİÇ]]*1.2</f>
        <v>0</v>
      </c>
      <c r="L70" s="162"/>
      <c r="M70" s="163">
        <f>Tablo1345343423232342[[#This Row],[Adet Fiyatı
KDV HARİÇ
EURO/DOLAR]]-(Tablo1345343423232342[[#This Row],[Adet Fiyatı
KDV HARİÇ
EURO/DOLAR]]*67%)</f>
        <v>10.999999999999996</v>
      </c>
      <c r="N70" s="21">
        <f>Tablo1345343423232342[[#This Row],[Adet Fiyatı
KDV HARİÇ
EURO/DOLAR]]-(Tablo1345343423232342[[#This Row],[Adet Fiyatı
KDV HARİÇ
EURO/DOLAR]]*68%)</f>
        <v>10.666666666666664</v>
      </c>
      <c r="O70" s="21">
        <f>Tablo1345343423232342[[#This Row],[Adet Fiyatı
KDV HARİÇ
EURO/DOLAR]]-(Tablo1345343423232342[[#This Row],[Adet Fiyatı
KDV HARİÇ
EURO/DOLAR]]*64%)</f>
        <v>11.999999999999996</v>
      </c>
      <c r="P70" s="21">
        <f>Tablo1345343423232342[[#This Row],[Adet Fiyatı
KDV HARİÇ
EURO/DOLAR]]-(Tablo1345343423232342[[#This Row],[Adet Fiyatı
KDV HARİÇ
EURO/DOLAR]]*66%)</f>
        <v>11.333333333333332</v>
      </c>
      <c r="Q70" s="9"/>
      <c r="R70" s="9"/>
    </row>
    <row r="71" spans="1:19">
      <c r="A71" s="133">
        <v>60</v>
      </c>
      <c r="B71" s="157">
        <v>1295</v>
      </c>
      <c r="C71" s="37" t="s">
        <v>410</v>
      </c>
      <c r="D71" s="35" t="s">
        <v>541</v>
      </c>
      <c r="E71" s="24">
        <f>IF(Tablo1345343423232342[[#This Row],[İskonto]]="0",(VLOOKUP(Tablo1345343423232342[[#This Row],[Ürün Kodu]],KODLAMA!#REF!,2,0)*(1-Tablo1345343423232342[[#This Row],[İskonto]])),((Tablo1345343423232342[[#This Row],[Adet Fiyatı
KDV HARİÇ
EURO/DOLAR]]/A71)*(1-Tablo1345343423232342[[#This Row],[İskonto]])))</f>
        <v>1.1111111111111109</v>
      </c>
      <c r="F71" s="161">
        <v>0</v>
      </c>
      <c r="G71" s="21">
        <f>VLOOKUP(Tablo1345343423232342[[#This Row],[Ürün Kodu]],GMA!$A:$B,2,0)</f>
        <v>66.666666666666657</v>
      </c>
      <c r="H71" s="154">
        <v>0</v>
      </c>
      <c r="I71" s="21">
        <f>Tablo1345343423232342[[#This Row],[Adet Fiyatı
KDV HARİÇ
EURO/DOLAR]]-(Tablo1345343423232342[[#This Row],[Adet Fiyatı
KDV HARİÇ
EURO/DOLAR]]*Tablo1345343423232342[[#This Row],[İskonto]])</f>
        <v>66.666666666666657</v>
      </c>
      <c r="J71" s="21">
        <f>Tablo1345343423232342[[#This Row],[Miktar]]*Tablo1345343423232342[[#This Row],[İskontolu 
Birim Fiyat
KDV HARİÇ]]</f>
        <v>0</v>
      </c>
      <c r="K71" s="21">
        <f>Tablo1345343423232342[[#This Row],[İskontolu 
Toplam Fiyat
KDV HARİÇ]]*1.2</f>
        <v>0</v>
      </c>
      <c r="L71" s="162"/>
      <c r="M71" s="163">
        <f>Tablo1345343423232342[[#This Row],[Adet Fiyatı
KDV HARİÇ
EURO/DOLAR]]-(Tablo1345343423232342[[#This Row],[Adet Fiyatı
KDV HARİÇ
EURO/DOLAR]]*67%)</f>
        <v>21.999999999999993</v>
      </c>
      <c r="N71" s="21">
        <f>Tablo1345343423232342[[#This Row],[Adet Fiyatı
KDV HARİÇ
EURO/DOLAR]]-(Tablo1345343423232342[[#This Row],[Adet Fiyatı
KDV HARİÇ
EURO/DOLAR]]*68%)</f>
        <v>21.333333333333329</v>
      </c>
      <c r="O71" s="21">
        <f>Tablo1345343423232342[[#This Row],[Adet Fiyatı
KDV HARİÇ
EURO/DOLAR]]-(Tablo1345343423232342[[#This Row],[Adet Fiyatı
KDV HARİÇ
EURO/DOLAR]]*64%)</f>
        <v>23.999999999999993</v>
      </c>
      <c r="P71" s="21">
        <f>Tablo1345343423232342[[#This Row],[Adet Fiyatı
KDV HARİÇ
EURO/DOLAR]]-(Tablo1345343423232342[[#This Row],[Adet Fiyatı
KDV HARİÇ
EURO/DOLAR]]*66%)</f>
        <v>22.666666666666664</v>
      </c>
    </row>
    <row r="72" spans="1:19">
      <c r="A72" s="133">
        <v>90</v>
      </c>
      <c r="B72" s="152">
        <v>1300</v>
      </c>
      <c r="C72" s="182" t="s">
        <v>412</v>
      </c>
      <c r="D72" s="132" t="s">
        <v>542</v>
      </c>
      <c r="E72" s="178">
        <f>IF(Tablo1345343423232342[[#This Row],[İskonto]]="0",(VLOOKUP(Tablo1345343423232342[[#This Row],[Ürün Kodu]],KODLAMA!#REF!,2,0)*(1-Tablo1345343423232342[[#This Row],[İskonto]])),((Tablo1345343423232342[[#This Row],[Adet Fiyatı
KDV HARİÇ
EURO/DOLAR]]/A72)*(1-Tablo1345343423232342[[#This Row],[İskonto]])))</f>
        <v>1.0370370370370372</v>
      </c>
      <c r="F72" s="179">
        <v>0</v>
      </c>
      <c r="G72" s="180">
        <f>VLOOKUP(Tablo1345343423232342[[#This Row],[Ürün Kodu]],GMA!$A:$B,2,0)</f>
        <v>93.333333333333343</v>
      </c>
      <c r="H72" s="154">
        <v>0</v>
      </c>
      <c r="I72" s="21">
        <f>Tablo1345343423232342[[#This Row],[Adet Fiyatı
KDV HARİÇ
EURO/DOLAR]]-(Tablo1345343423232342[[#This Row],[Adet Fiyatı
KDV HARİÇ
EURO/DOLAR]]*Tablo1345343423232342[[#This Row],[İskonto]])</f>
        <v>93.333333333333343</v>
      </c>
      <c r="J72" s="21">
        <f>Tablo1345343423232342[[#This Row],[Miktar]]*Tablo1345343423232342[[#This Row],[İskontolu 
Birim Fiyat
KDV HARİÇ]]</f>
        <v>0</v>
      </c>
      <c r="K72" s="21">
        <f>Tablo1345343423232342[[#This Row],[İskontolu 
Toplam Fiyat
KDV HARİÇ]]*1.2</f>
        <v>0</v>
      </c>
      <c r="L72" s="162"/>
      <c r="M72" s="163">
        <f>Tablo1345343423232342[[#This Row],[Adet Fiyatı
KDV HARİÇ
EURO/DOLAR]]-(Tablo1345343423232342[[#This Row],[Adet Fiyatı
KDV HARİÇ
EURO/DOLAR]]*67%)</f>
        <v>30.799999999999997</v>
      </c>
      <c r="N72" s="21">
        <f>Tablo1345343423232342[[#This Row],[Adet Fiyatı
KDV HARİÇ
EURO/DOLAR]]-(Tablo1345343423232342[[#This Row],[Adet Fiyatı
KDV HARİÇ
EURO/DOLAR]]*68%)</f>
        <v>29.866666666666667</v>
      </c>
      <c r="O72" s="21">
        <f>Tablo1345343423232342[[#This Row],[Adet Fiyatı
KDV HARİÇ
EURO/DOLAR]]-(Tablo1345343423232342[[#This Row],[Adet Fiyatı
KDV HARİÇ
EURO/DOLAR]]*64%)</f>
        <v>33.6</v>
      </c>
      <c r="P72" s="21">
        <f>Tablo1345343423232342[[#This Row],[Adet Fiyatı
KDV HARİÇ
EURO/DOLAR]]-(Tablo1345343423232342[[#This Row],[Adet Fiyatı
KDV HARİÇ
EURO/DOLAR]]*66%)</f>
        <v>31.733333333333334</v>
      </c>
    </row>
    <row r="73" spans="1:19">
      <c r="A73" s="133">
        <v>120</v>
      </c>
      <c r="B73" s="157">
        <v>1305</v>
      </c>
      <c r="C73" s="37" t="s">
        <v>450</v>
      </c>
      <c r="D73" s="35" t="s">
        <v>543</v>
      </c>
      <c r="E73" s="24">
        <f>IF(Tablo1345343423232342[[#This Row],[İskonto]]="0",(VLOOKUP(Tablo1345343423232342[[#This Row],[Ürün Kodu]],KODLAMA!#REF!,2,0)*(1-Tablo1345343423232342[[#This Row],[İskonto]])),((Tablo1345343423232342[[#This Row],[Adet Fiyatı
KDV HARİÇ
EURO/DOLAR]]/A73)*(1-Tablo1345343423232342[[#This Row],[İskonto]])))</f>
        <v>0.7407407407407407</v>
      </c>
      <c r="F73" s="161">
        <v>0</v>
      </c>
      <c r="G73" s="21">
        <f>VLOOKUP(Tablo1345343423232342[[#This Row],[Ürün Kodu]],GMA!$A:$B,2,0)</f>
        <v>88.888888888888886</v>
      </c>
      <c r="H73" s="154">
        <v>0</v>
      </c>
      <c r="I73" s="21">
        <f>Tablo1345343423232342[[#This Row],[Adet Fiyatı
KDV HARİÇ
EURO/DOLAR]]-(Tablo1345343423232342[[#This Row],[Adet Fiyatı
KDV HARİÇ
EURO/DOLAR]]*Tablo1345343423232342[[#This Row],[İskonto]])</f>
        <v>88.888888888888886</v>
      </c>
      <c r="J73" s="21">
        <f>Tablo1345343423232342[[#This Row],[Miktar]]*Tablo1345343423232342[[#This Row],[İskontolu 
Birim Fiyat
KDV HARİÇ]]</f>
        <v>0</v>
      </c>
      <c r="K73" s="21">
        <f>Tablo1345343423232342[[#This Row],[İskontolu 
Toplam Fiyat
KDV HARİÇ]]*1.2</f>
        <v>0</v>
      </c>
      <c r="L73" s="162"/>
      <c r="M73" s="163">
        <f>Tablo1345343423232342[[#This Row],[Adet Fiyatı
KDV HARİÇ
EURO/DOLAR]]-(Tablo1345343423232342[[#This Row],[Adet Fiyatı
KDV HARİÇ
EURO/DOLAR]]*67%)</f>
        <v>29.333333333333329</v>
      </c>
      <c r="N73" s="21">
        <f>Tablo1345343423232342[[#This Row],[Adet Fiyatı
KDV HARİÇ
EURO/DOLAR]]-(Tablo1345343423232342[[#This Row],[Adet Fiyatı
KDV HARİÇ
EURO/DOLAR]]*68%)</f>
        <v>28.444444444444436</v>
      </c>
      <c r="O73" s="21">
        <f>Tablo1345343423232342[[#This Row],[Adet Fiyatı
KDV HARİÇ
EURO/DOLAR]]-(Tablo1345343423232342[[#This Row],[Adet Fiyatı
KDV HARİÇ
EURO/DOLAR]]*64%)</f>
        <v>32</v>
      </c>
      <c r="P73" s="21">
        <f>Tablo1345343423232342[[#This Row],[Adet Fiyatı
KDV HARİÇ
EURO/DOLAR]]-(Tablo1345343423232342[[#This Row],[Adet Fiyatı
KDV HARİÇ
EURO/DOLAR]]*66%)</f>
        <v>30.222222222222221</v>
      </c>
    </row>
    <row r="74" spans="1:19">
      <c r="A74" s="133">
        <v>240</v>
      </c>
      <c r="B74" s="152">
        <v>1310</v>
      </c>
      <c r="C74" s="132" t="s">
        <v>415</v>
      </c>
      <c r="D74" s="182" t="s">
        <v>544</v>
      </c>
      <c r="E74" s="178">
        <f>IF(Tablo1345343423232342[[#This Row],[İskonto]]="0",(VLOOKUP(Tablo1345343423232342[[#This Row],[Ürün Kodu]],KODLAMA!#REF!,2,0)*(1-Tablo1345343423232342[[#This Row],[İskonto]])),((Tablo1345343423232342[[#This Row],[Adet Fiyatı
KDV HARİÇ
EURO/DOLAR]]/A74)*(1-Tablo1345343423232342[[#This Row],[İskonto]])))</f>
        <v>0.81481481481481477</v>
      </c>
      <c r="F74" s="179">
        <v>0</v>
      </c>
      <c r="G74" s="180">
        <f>VLOOKUP(Tablo1345343423232342[[#This Row],[Ürün Kodu]],GMA!$A:$B,2,0)</f>
        <v>195.55555555555554</v>
      </c>
      <c r="H74" s="154">
        <v>0</v>
      </c>
      <c r="I74" s="21">
        <f>Tablo1345343423232342[[#This Row],[Adet Fiyatı
KDV HARİÇ
EURO/DOLAR]]-(Tablo1345343423232342[[#This Row],[Adet Fiyatı
KDV HARİÇ
EURO/DOLAR]]*Tablo1345343423232342[[#This Row],[İskonto]])</f>
        <v>195.55555555555554</v>
      </c>
      <c r="J74" s="21">
        <f>Tablo1345343423232342[[#This Row],[Miktar]]*Tablo1345343423232342[[#This Row],[İskontolu 
Birim Fiyat
KDV HARİÇ]]</f>
        <v>0</v>
      </c>
      <c r="K74" s="21">
        <f>Tablo1345343423232342[[#This Row],[İskontolu 
Toplam Fiyat
KDV HARİÇ]]*1.2</f>
        <v>0</v>
      </c>
      <c r="L74" s="162"/>
      <c r="M74" s="163">
        <f>Tablo1345343423232342[[#This Row],[Adet Fiyatı
KDV HARİÇ
EURO/DOLAR]]-(Tablo1345343423232342[[#This Row],[Adet Fiyatı
KDV HARİÇ
EURO/DOLAR]]*67%)</f>
        <v>64.533333333333331</v>
      </c>
      <c r="N74" s="21">
        <f>Tablo1345343423232342[[#This Row],[Adet Fiyatı
KDV HARİÇ
EURO/DOLAR]]-(Tablo1345343423232342[[#This Row],[Adet Fiyatı
KDV HARİÇ
EURO/DOLAR]]*68%)</f>
        <v>62.577777777777754</v>
      </c>
      <c r="O74" s="21">
        <f>Tablo1345343423232342[[#This Row],[Adet Fiyatı
KDV HARİÇ
EURO/DOLAR]]-(Tablo1345343423232342[[#This Row],[Adet Fiyatı
KDV HARİÇ
EURO/DOLAR]]*64%)</f>
        <v>70.399999999999991</v>
      </c>
      <c r="P74" s="21">
        <f>Tablo1345343423232342[[#This Row],[Adet Fiyatı
KDV HARİÇ
EURO/DOLAR]]-(Tablo1345343423232342[[#This Row],[Adet Fiyatı
KDV HARİÇ
EURO/DOLAR]]*66%)</f>
        <v>66.48888888888888</v>
      </c>
    </row>
    <row r="75" spans="1:19">
      <c r="A75" s="156"/>
      <c r="B75" s="157">
        <v>1315</v>
      </c>
      <c r="C75" s="34" t="s">
        <v>712</v>
      </c>
      <c r="D75" s="40" t="s">
        <v>545</v>
      </c>
      <c r="E75" s="24"/>
      <c r="F75" s="161"/>
      <c r="G75" s="21"/>
      <c r="H75" s="154"/>
      <c r="I75" s="21"/>
      <c r="J75" s="21"/>
      <c r="K75" s="21"/>
      <c r="L75" s="162"/>
      <c r="M75" s="163"/>
      <c r="N75" s="21"/>
      <c r="O75" s="21"/>
      <c r="P75" s="21"/>
    </row>
    <row r="76" spans="1:19" s="160" customFormat="1">
      <c r="A76" s="133">
        <v>45</v>
      </c>
      <c r="B76" s="152">
        <v>1320</v>
      </c>
      <c r="C76" s="132" t="s">
        <v>409</v>
      </c>
      <c r="D76" s="132" t="s">
        <v>546</v>
      </c>
      <c r="E76" s="178">
        <f>IF(Tablo1345343423232342[[#This Row],[İskonto]]="0",(VLOOKUP(Tablo1345343423232342[[#This Row],[Ürün Kodu]],KODLAMA!#REF!,2,0)*(1-Tablo1345343423232342[[#This Row],[İskonto]])),((Tablo1345343423232342[[#This Row],[Adet Fiyatı
KDV HARİÇ
EURO/DOLAR]]/A76)*(1-Tablo1345343423232342[[#This Row],[İskonto]])))</f>
        <v>1.0370370370370372</v>
      </c>
      <c r="F76" s="179">
        <v>0</v>
      </c>
      <c r="G76" s="180">
        <f>VLOOKUP(Tablo1345343423232342[[#This Row],[Ürün Kodu]],GMA!$A:$B,2,0)</f>
        <v>46.666666666666671</v>
      </c>
      <c r="H76" s="154">
        <v>0</v>
      </c>
      <c r="I76" s="21">
        <f>Tablo1345343423232342[[#This Row],[Adet Fiyatı
KDV HARİÇ
EURO/DOLAR]]-(Tablo1345343423232342[[#This Row],[Adet Fiyatı
KDV HARİÇ
EURO/DOLAR]]*Tablo1345343423232342[[#This Row],[İskonto]])</f>
        <v>46.666666666666671</v>
      </c>
      <c r="J76" s="21">
        <f>Tablo1345343423232342[[#This Row],[Miktar]]*Tablo1345343423232342[[#This Row],[İskontolu 
Birim Fiyat
KDV HARİÇ]]</f>
        <v>0</v>
      </c>
      <c r="K76" s="21">
        <f>Tablo1345343423232342[[#This Row],[İskontolu 
Toplam Fiyat
KDV HARİÇ]]*1.2</f>
        <v>0</v>
      </c>
      <c r="L76" s="162"/>
      <c r="M76" s="163">
        <f>Tablo1345343423232342[[#This Row],[Adet Fiyatı
KDV HARİÇ
EURO/DOLAR]]-(Tablo1345343423232342[[#This Row],[Adet Fiyatı
KDV HARİÇ
EURO/DOLAR]]*67%)</f>
        <v>15.399999999999999</v>
      </c>
      <c r="N76" s="21">
        <f>Tablo1345343423232342[[#This Row],[Adet Fiyatı
KDV HARİÇ
EURO/DOLAR]]-(Tablo1345343423232342[[#This Row],[Adet Fiyatı
KDV HARİÇ
EURO/DOLAR]]*68%)</f>
        <v>14.933333333333334</v>
      </c>
      <c r="O76" s="21">
        <f>Tablo1345343423232342[[#This Row],[Adet Fiyatı
KDV HARİÇ
EURO/DOLAR]]-(Tablo1345343423232342[[#This Row],[Adet Fiyatı
KDV HARİÇ
EURO/DOLAR]]*64%)</f>
        <v>16.8</v>
      </c>
      <c r="P76" s="21">
        <f>Tablo1345343423232342[[#This Row],[Adet Fiyatı
KDV HARİÇ
EURO/DOLAR]]-(Tablo1345343423232342[[#This Row],[Adet Fiyatı
KDV HARİÇ
EURO/DOLAR]]*66%)</f>
        <v>15.866666666666667</v>
      </c>
      <c r="Q76" s="9"/>
      <c r="R76" s="9"/>
      <c r="S76" s="9"/>
    </row>
    <row r="77" spans="1:19">
      <c r="A77" s="133">
        <v>60</v>
      </c>
      <c r="B77" s="157">
        <v>1325</v>
      </c>
      <c r="C77" s="35" t="s">
        <v>411</v>
      </c>
      <c r="D77" s="35" t="s">
        <v>547</v>
      </c>
      <c r="E77" s="24">
        <f>IF(Tablo1345343423232342[[#This Row],[İskonto]]="0",(VLOOKUP(Tablo1345343423232342[[#This Row],[Ürün Kodu]],KODLAMA!#REF!,2,0)*(1-Tablo1345343423232342[[#This Row],[İskonto]])),((Tablo1345343423232342[[#This Row],[Adet Fiyatı
KDV HARİÇ
EURO/DOLAR]]/A77)*(1-Tablo1345343423232342[[#This Row],[İskonto]])))</f>
        <v>1.1111111111111109</v>
      </c>
      <c r="F77" s="161">
        <v>0</v>
      </c>
      <c r="G77" s="21">
        <f>VLOOKUP(Tablo1345343423232342[[#This Row],[Ürün Kodu]],GMA!$A:$B,2,0)</f>
        <v>66.666666666666657</v>
      </c>
      <c r="H77" s="154">
        <v>0</v>
      </c>
      <c r="I77" s="21">
        <f>Tablo1345343423232342[[#This Row],[Adet Fiyatı
KDV HARİÇ
EURO/DOLAR]]-(Tablo1345343423232342[[#This Row],[Adet Fiyatı
KDV HARİÇ
EURO/DOLAR]]*Tablo1345343423232342[[#This Row],[İskonto]])</f>
        <v>66.666666666666657</v>
      </c>
      <c r="J77" s="21">
        <f>Tablo1345343423232342[[#This Row],[Miktar]]*Tablo1345343423232342[[#This Row],[İskontolu 
Birim Fiyat
KDV HARİÇ]]</f>
        <v>0</v>
      </c>
      <c r="K77" s="21">
        <f>Tablo1345343423232342[[#This Row],[İskontolu 
Toplam Fiyat
KDV HARİÇ]]*1.2</f>
        <v>0</v>
      </c>
      <c r="L77" s="162"/>
      <c r="M77" s="163">
        <f>Tablo1345343423232342[[#This Row],[Adet Fiyatı
KDV HARİÇ
EURO/DOLAR]]-(Tablo1345343423232342[[#This Row],[Adet Fiyatı
KDV HARİÇ
EURO/DOLAR]]*67%)</f>
        <v>21.999999999999993</v>
      </c>
      <c r="N77" s="21">
        <f>Tablo1345343423232342[[#This Row],[Adet Fiyatı
KDV HARİÇ
EURO/DOLAR]]-(Tablo1345343423232342[[#This Row],[Adet Fiyatı
KDV HARİÇ
EURO/DOLAR]]*68%)</f>
        <v>21.333333333333329</v>
      </c>
      <c r="O77" s="21">
        <f>Tablo1345343423232342[[#This Row],[Adet Fiyatı
KDV HARİÇ
EURO/DOLAR]]-(Tablo1345343423232342[[#This Row],[Adet Fiyatı
KDV HARİÇ
EURO/DOLAR]]*64%)</f>
        <v>23.999999999999993</v>
      </c>
      <c r="P77" s="21">
        <f>Tablo1345343423232342[[#This Row],[Adet Fiyatı
KDV HARİÇ
EURO/DOLAR]]-(Tablo1345343423232342[[#This Row],[Adet Fiyatı
KDV HARİÇ
EURO/DOLAR]]*66%)</f>
        <v>22.666666666666664</v>
      </c>
    </row>
    <row r="78" spans="1:19">
      <c r="A78" s="133">
        <v>90</v>
      </c>
      <c r="B78" s="152">
        <v>1330</v>
      </c>
      <c r="C78" s="132" t="s">
        <v>413</v>
      </c>
      <c r="D78" s="132" t="s">
        <v>548</v>
      </c>
      <c r="E78" s="178">
        <f>IF(Tablo1345343423232342[[#This Row],[İskonto]]="0",(VLOOKUP(Tablo1345343423232342[[#This Row],[Ürün Kodu]],KODLAMA!#REF!,2,0)*(1-Tablo1345343423232342[[#This Row],[İskonto]])),((Tablo1345343423232342[[#This Row],[Adet Fiyatı
KDV HARİÇ
EURO/DOLAR]]/A78)*(1-Tablo1345343423232342[[#This Row],[İskonto]])))</f>
        <v>1.0370370370370372</v>
      </c>
      <c r="F78" s="179">
        <v>0</v>
      </c>
      <c r="G78" s="180">
        <f>VLOOKUP(Tablo1345343423232342[[#This Row],[Ürün Kodu]],GMA!$A:$B,2,0)</f>
        <v>93.333333333333343</v>
      </c>
      <c r="H78" s="154">
        <v>0</v>
      </c>
      <c r="I78" s="21">
        <f>Tablo1345343423232342[[#This Row],[Adet Fiyatı
KDV HARİÇ
EURO/DOLAR]]-(Tablo1345343423232342[[#This Row],[Adet Fiyatı
KDV HARİÇ
EURO/DOLAR]]*Tablo1345343423232342[[#This Row],[İskonto]])</f>
        <v>93.333333333333343</v>
      </c>
      <c r="J78" s="21">
        <f>Tablo1345343423232342[[#This Row],[Miktar]]*Tablo1345343423232342[[#This Row],[İskontolu 
Birim Fiyat
KDV HARİÇ]]</f>
        <v>0</v>
      </c>
      <c r="K78" s="21">
        <f>Tablo1345343423232342[[#This Row],[İskontolu 
Toplam Fiyat
KDV HARİÇ]]*1.2</f>
        <v>0</v>
      </c>
      <c r="L78" s="162"/>
      <c r="M78" s="163">
        <f>Tablo1345343423232342[[#This Row],[Adet Fiyatı
KDV HARİÇ
EURO/DOLAR]]-(Tablo1345343423232342[[#This Row],[Adet Fiyatı
KDV HARİÇ
EURO/DOLAR]]*67%)</f>
        <v>30.799999999999997</v>
      </c>
      <c r="N78" s="21">
        <f>Tablo1345343423232342[[#This Row],[Adet Fiyatı
KDV HARİÇ
EURO/DOLAR]]-(Tablo1345343423232342[[#This Row],[Adet Fiyatı
KDV HARİÇ
EURO/DOLAR]]*68%)</f>
        <v>29.866666666666667</v>
      </c>
      <c r="O78" s="21">
        <f>Tablo1345343423232342[[#This Row],[Adet Fiyatı
KDV HARİÇ
EURO/DOLAR]]-(Tablo1345343423232342[[#This Row],[Adet Fiyatı
KDV HARİÇ
EURO/DOLAR]]*64%)</f>
        <v>33.6</v>
      </c>
      <c r="P78" s="21">
        <f>Tablo1345343423232342[[#This Row],[Adet Fiyatı
KDV HARİÇ
EURO/DOLAR]]-(Tablo1345343423232342[[#This Row],[Adet Fiyatı
KDV HARİÇ
EURO/DOLAR]]*66%)</f>
        <v>31.733333333333334</v>
      </c>
    </row>
    <row r="79" spans="1:19">
      <c r="A79" s="133">
        <v>120</v>
      </c>
      <c r="B79" s="157">
        <v>1335</v>
      </c>
      <c r="C79" s="132" t="s">
        <v>414</v>
      </c>
      <c r="D79" s="132" t="s">
        <v>549</v>
      </c>
      <c r="E79" s="178">
        <f>IF(Tablo1345343423232342[[#This Row],[İskonto]]="0",(VLOOKUP(Tablo1345343423232342[[#This Row],[Ürün Kodu]],KODLAMA!#REF!,2,0)*(1-Tablo1345343423232342[[#This Row],[İskonto]])),((Tablo1345343423232342[[#This Row],[Adet Fiyatı
KDV HARİÇ
EURO/DOLAR]]/A79)*(1-Tablo1345343423232342[[#This Row],[İskonto]])))</f>
        <v>0.81481481481481477</v>
      </c>
      <c r="F79" s="179">
        <v>0</v>
      </c>
      <c r="G79" s="180">
        <f>VLOOKUP(Tablo1345343423232342[[#This Row],[Ürün Kodu]],GMA!$A:$B,2,0)</f>
        <v>97.777777777777771</v>
      </c>
      <c r="H79" s="154">
        <v>0</v>
      </c>
      <c r="I79" s="21">
        <f>Tablo1345343423232342[[#This Row],[Adet Fiyatı
KDV HARİÇ
EURO/DOLAR]]-(Tablo1345343423232342[[#This Row],[Adet Fiyatı
KDV HARİÇ
EURO/DOLAR]]*Tablo1345343423232342[[#This Row],[İskonto]])</f>
        <v>97.777777777777771</v>
      </c>
      <c r="J79" s="21">
        <f>Tablo1345343423232342[[#This Row],[Miktar]]*Tablo1345343423232342[[#This Row],[İskontolu 
Birim Fiyat
KDV HARİÇ]]</f>
        <v>0</v>
      </c>
      <c r="K79" s="21">
        <f>Tablo1345343423232342[[#This Row],[İskontolu 
Toplam Fiyat
KDV HARİÇ]]*1.2</f>
        <v>0</v>
      </c>
      <c r="L79" s="162"/>
      <c r="M79" s="163">
        <f>Tablo1345343423232342[[#This Row],[Adet Fiyatı
KDV HARİÇ
EURO/DOLAR]]-(Tablo1345343423232342[[#This Row],[Adet Fiyatı
KDV HARİÇ
EURO/DOLAR]]*67%)</f>
        <v>32.266666666666666</v>
      </c>
      <c r="N79" s="21">
        <f>Tablo1345343423232342[[#This Row],[Adet Fiyatı
KDV HARİÇ
EURO/DOLAR]]-(Tablo1345343423232342[[#This Row],[Adet Fiyatı
KDV HARİÇ
EURO/DOLAR]]*68%)</f>
        <v>31.288888888888877</v>
      </c>
      <c r="O79" s="21">
        <f>Tablo1345343423232342[[#This Row],[Adet Fiyatı
KDV HARİÇ
EURO/DOLAR]]-(Tablo1345343423232342[[#This Row],[Adet Fiyatı
KDV HARİÇ
EURO/DOLAR]]*64%)</f>
        <v>35.199999999999996</v>
      </c>
      <c r="P79" s="21">
        <f>Tablo1345343423232342[[#This Row],[Adet Fiyatı
KDV HARİÇ
EURO/DOLAR]]-(Tablo1345343423232342[[#This Row],[Adet Fiyatı
KDV HARİÇ
EURO/DOLAR]]*66%)</f>
        <v>33.24444444444444</v>
      </c>
    </row>
    <row r="80" spans="1:19">
      <c r="A80" s="133">
        <v>240</v>
      </c>
      <c r="B80" s="152">
        <v>1340</v>
      </c>
      <c r="C80" s="132" t="s">
        <v>416</v>
      </c>
      <c r="D80" s="132" t="s">
        <v>550</v>
      </c>
      <c r="E80" s="178">
        <f>IF(Tablo1345343423232342[[#This Row],[İskonto]]="0",(VLOOKUP(Tablo1345343423232342[[#This Row],[Ürün Kodu]],KODLAMA!#REF!,2,0)*(1-Tablo1345343423232342[[#This Row],[İskonto]])),((Tablo1345343423232342[[#This Row],[Adet Fiyatı
KDV HARİÇ
EURO/DOLAR]]/A80)*(1-Tablo1345343423232342[[#This Row],[İskonto]])))</f>
        <v>0.81481481481481477</v>
      </c>
      <c r="F80" s="179">
        <v>0</v>
      </c>
      <c r="G80" s="180">
        <f>VLOOKUP(Tablo1345343423232342[[#This Row],[Ürün Kodu]],GMA!$A:$B,2,0)</f>
        <v>195.55555555555554</v>
      </c>
      <c r="H80" s="154">
        <v>0</v>
      </c>
      <c r="I80" s="21">
        <f>Tablo1345343423232342[[#This Row],[Adet Fiyatı
KDV HARİÇ
EURO/DOLAR]]-(Tablo1345343423232342[[#This Row],[Adet Fiyatı
KDV HARİÇ
EURO/DOLAR]]*Tablo1345343423232342[[#This Row],[İskonto]])</f>
        <v>195.55555555555554</v>
      </c>
      <c r="J80" s="21">
        <f>Tablo1345343423232342[[#This Row],[Miktar]]*Tablo1345343423232342[[#This Row],[İskontolu 
Birim Fiyat
KDV HARİÇ]]</f>
        <v>0</v>
      </c>
      <c r="K80" s="21">
        <f>Tablo1345343423232342[[#This Row],[İskontolu 
Toplam Fiyat
KDV HARİÇ]]*1.2</f>
        <v>0</v>
      </c>
      <c r="L80" s="162"/>
      <c r="M80" s="163">
        <f>Tablo1345343423232342[[#This Row],[Adet Fiyatı
KDV HARİÇ
EURO/DOLAR]]-(Tablo1345343423232342[[#This Row],[Adet Fiyatı
KDV HARİÇ
EURO/DOLAR]]*67%)</f>
        <v>64.533333333333331</v>
      </c>
      <c r="N80" s="21">
        <f>Tablo1345343423232342[[#This Row],[Adet Fiyatı
KDV HARİÇ
EURO/DOLAR]]-(Tablo1345343423232342[[#This Row],[Adet Fiyatı
KDV HARİÇ
EURO/DOLAR]]*68%)</f>
        <v>62.577777777777754</v>
      </c>
      <c r="O80" s="21">
        <f>Tablo1345343423232342[[#This Row],[Adet Fiyatı
KDV HARİÇ
EURO/DOLAR]]-(Tablo1345343423232342[[#This Row],[Adet Fiyatı
KDV HARİÇ
EURO/DOLAR]]*64%)</f>
        <v>70.399999999999991</v>
      </c>
      <c r="P80" s="21">
        <f>Tablo1345343423232342[[#This Row],[Adet Fiyatı
KDV HARİÇ
EURO/DOLAR]]-(Tablo1345343423232342[[#This Row],[Adet Fiyatı
KDV HARİÇ
EURO/DOLAR]]*66%)</f>
        <v>66.48888888888888</v>
      </c>
    </row>
    <row r="81" spans="1:17">
      <c r="B81" s="157">
        <v>1345</v>
      </c>
      <c r="C81" s="40" t="s">
        <v>972</v>
      </c>
      <c r="D81" s="40" t="s">
        <v>973</v>
      </c>
      <c r="E81" s="24"/>
      <c r="F81" s="161"/>
      <c r="G81" s="21"/>
      <c r="H81" s="154"/>
      <c r="I81" s="21"/>
      <c r="J81" s="21"/>
      <c r="K81" s="21"/>
      <c r="L81" s="162"/>
      <c r="M81" s="163"/>
      <c r="N81" s="21"/>
      <c r="O81" s="21"/>
      <c r="P81" s="21"/>
    </row>
    <row r="82" spans="1:17">
      <c r="A82" s="133">
        <v>25</v>
      </c>
      <c r="B82" s="152">
        <v>1350</v>
      </c>
      <c r="C82" s="132" t="s">
        <v>974</v>
      </c>
      <c r="D82" s="132" t="s">
        <v>975</v>
      </c>
      <c r="E82" s="178">
        <f>IF(Tablo1345343423232342[[#This Row],[İskonto]]="0",(VLOOKUP(Tablo1345343423232342[[#This Row],[Ürün Kodu]],KODLAMA!#REF!,2,0)*(1-Tablo1345343423232342[[#This Row],[İskonto]])),((Tablo1345343423232342[[#This Row],[Adet Fiyatı
KDV HARİÇ
EURO/DOLAR]]/A82)*(1-Tablo1345343423232342[[#This Row],[İskonto]])))</f>
        <v>1.0370370370370372</v>
      </c>
      <c r="F82" s="179">
        <v>0</v>
      </c>
      <c r="G82" s="180">
        <f>VLOOKUP(Tablo1345343423232342[[#This Row],[Ürün Kodu]],GMA!$A:$B,2,0)</f>
        <v>25.925925925925927</v>
      </c>
      <c r="H82" s="154">
        <v>0</v>
      </c>
      <c r="I82" s="21">
        <f>Tablo1345343423232342[[#This Row],[Adet Fiyatı
KDV HARİÇ
EURO/DOLAR]]-(Tablo1345343423232342[[#This Row],[Adet Fiyatı
KDV HARİÇ
EURO/DOLAR]]*Tablo1345343423232342[[#This Row],[İskonto]])</f>
        <v>25.925925925925927</v>
      </c>
      <c r="J82" s="21">
        <f>Tablo1345343423232342[[#This Row],[Miktar]]*Tablo1345343423232342[[#This Row],[İskontolu 
Birim Fiyat
KDV HARİÇ]]</f>
        <v>0</v>
      </c>
      <c r="K82" s="21">
        <f>Tablo1345343423232342[[#This Row],[İskontolu 
Toplam Fiyat
KDV HARİÇ]]*1.2</f>
        <v>0</v>
      </c>
      <c r="L82" s="162"/>
      <c r="M82" s="163">
        <f>Tablo1345343423232342[[#This Row],[Adet Fiyatı
KDV HARİÇ
EURO/DOLAR]]-(Tablo1345343423232342[[#This Row],[Adet Fiyatı
KDV HARİÇ
EURO/DOLAR]]*67%)</f>
        <v>8.5555555555555536</v>
      </c>
      <c r="N82" s="21">
        <f>Tablo1345343423232342[[#This Row],[Adet Fiyatı
KDV HARİÇ
EURO/DOLAR]]-(Tablo1345343423232342[[#This Row],[Adet Fiyatı
KDV HARİÇ
EURO/DOLAR]]*68%)</f>
        <v>8.2962962962962941</v>
      </c>
      <c r="O82" s="21">
        <f>Tablo1345343423232342[[#This Row],[Adet Fiyatı
KDV HARİÇ
EURO/DOLAR]]-(Tablo1345343423232342[[#This Row],[Adet Fiyatı
KDV HARİÇ
EURO/DOLAR]]*64%)</f>
        <v>9.3333333333333321</v>
      </c>
      <c r="P82" s="21">
        <f>Tablo1345343423232342[[#This Row],[Adet Fiyatı
KDV HARİÇ
EURO/DOLAR]]-(Tablo1345343423232342[[#This Row],[Adet Fiyatı
KDV HARİÇ
EURO/DOLAR]]*66%)</f>
        <v>8.8148148148148131</v>
      </c>
    </row>
    <row r="83" spans="1:17">
      <c r="A83" s="133">
        <v>45</v>
      </c>
      <c r="B83" s="157">
        <v>1355</v>
      </c>
      <c r="C83" s="132" t="s">
        <v>976</v>
      </c>
      <c r="D83" s="132" t="s">
        <v>977</v>
      </c>
      <c r="E83" s="178">
        <f>IF(Tablo1345343423232342[[#This Row],[İskonto]]="0",(VLOOKUP(Tablo1345343423232342[[#This Row],[Ürün Kodu]],KODLAMA!#REF!,2,0)*(1-Tablo1345343423232342[[#This Row],[İskonto]])),((Tablo1345343423232342[[#This Row],[Adet Fiyatı
KDV HARİÇ
EURO/DOLAR]]/A83)*(1-Tablo1345343423232342[[#This Row],[İskonto]])))</f>
        <v>1.0370370370370372</v>
      </c>
      <c r="F83" s="179">
        <v>0</v>
      </c>
      <c r="G83" s="180">
        <f>VLOOKUP(Tablo1345343423232342[[#This Row],[Ürün Kodu]],GMA!$A:$B,2,0)</f>
        <v>46.666666666666671</v>
      </c>
      <c r="H83" s="154">
        <v>0</v>
      </c>
      <c r="I83" s="21">
        <f>Tablo1345343423232342[[#This Row],[Adet Fiyatı
KDV HARİÇ
EURO/DOLAR]]-(Tablo1345343423232342[[#This Row],[Adet Fiyatı
KDV HARİÇ
EURO/DOLAR]]*Tablo1345343423232342[[#This Row],[İskonto]])</f>
        <v>46.666666666666671</v>
      </c>
      <c r="J83" s="21">
        <f>Tablo1345343423232342[[#This Row],[Miktar]]*Tablo1345343423232342[[#This Row],[İskontolu 
Birim Fiyat
KDV HARİÇ]]</f>
        <v>0</v>
      </c>
      <c r="K83" s="21">
        <f>Tablo1345343423232342[[#This Row],[İskontolu 
Toplam Fiyat
KDV HARİÇ]]*1.2</f>
        <v>0</v>
      </c>
      <c r="L83" s="162"/>
      <c r="M83" s="163">
        <f>Tablo1345343423232342[[#This Row],[Adet Fiyatı
KDV HARİÇ
EURO/DOLAR]]-(Tablo1345343423232342[[#This Row],[Adet Fiyatı
KDV HARİÇ
EURO/DOLAR]]*67%)</f>
        <v>15.399999999999999</v>
      </c>
      <c r="N83" s="21">
        <f>Tablo1345343423232342[[#This Row],[Adet Fiyatı
KDV HARİÇ
EURO/DOLAR]]-(Tablo1345343423232342[[#This Row],[Adet Fiyatı
KDV HARİÇ
EURO/DOLAR]]*68%)</f>
        <v>14.933333333333334</v>
      </c>
      <c r="O83" s="21">
        <f>Tablo1345343423232342[[#This Row],[Adet Fiyatı
KDV HARİÇ
EURO/DOLAR]]-(Tablo1345343423232342[[#This Row],[Adet Fiyatı
KDV HARİÇ
EURO/DOLAR]]*64%)</f>
        <v>16.8</v>
      </c>
      <c r="P83" s="21">
        <f>Tablo1345343423232342[[#This Row],[Adet Fiyatı
KDV HARİÇ
EURO/DOLAR]]-(Tablo1345343423232342[[#This Row],[Adet Fiyatı
KDV HARİÇ
EURO/DOLAR]]*66%)</f>
        <v>15.866666666666667</v>
      </c>
    </row>
    <row r="84" spans="1:17">
      <c r="A84" s="133">
        <v>55</v>
      </c>
      <c r="B84" s="152">
        <v>1360</v>
      </c>
      <c r="C84" s="132" t="s">
        <v>978</v>
      </c>
      <c r="D84" s="132" t="s">
        <v>979</v>
      </c>
      <c r="E84" s="178">
        <f>IF(Tablo1345343423232342[[#This Row],[İskonto]]="0",(VLOOKUP(Tablo1345343423232342[[#This Row],[Ürün Kodu]],KODLAMA!#REF!,2,0)*(1-Tablo1345343423232342[[#This Row],[İskonto]])),((Tablo1345343423232342[[#This Row],[Adet Fiyatı
KDV HARİÇ
EURO/DOLAR]]/A84)*(1-Tablo1345343423232342[[#This Row],[İskonto]])))</f>
        <v>1.037037037037037</v>
      </c>
      <c r="F84" s="179">
        <v>0</v>
      </c>
      <c r="G84" s="180">
        <f>VLOOKUP(Tablo1345343423232342[[#This Row],[Ürün Kodu]],GMA!$A:$B,2,0)</f>
        <v>57.037037037037038</v>
      </c>
      <c r="H84" s="154">
        <v>0</v>
      </c>
      <c r="I84" s="21">
        <f>Tablo1345343423232342[[#This Row],[Adet Fiyatı
KDV HARİÇ
EURO/DOLAR]]-(Tablo1345343423232342[[#This Row],[Adet Fiyatı
KDV HARİÇ
EURO/DOLAR]]*Tablo1345343423232342[[#This Row],[İskonto]])</f>
        <v>57.037037037037038</v>
      </c>
      <c r="J84" s="21">
        <f>Tablo1345343423232342[[#This Row],[Miktar]]*Tablo1345343423232342[[#This Row],[İskontolu 
Birim Fiyat
KDV HARİÇ]]</f>
        <v>0</v>
      </c>
      <c r="K84" s="21">
        <f>Tablo1345343423232342[[#This Row],[İskontolu 
Toplam Fiyat
KDV HARİÇ]]*1.2</f>
        <v>0</v>
      </c>
      <c r="L84" s="162"/>
      <c r="M84" s="163">
        <f>Tablo1345343423232342[[#This Row],[Adet Fiyatı
KDV HARİÇ
EURO/DOLAR]]-(Tablo1345343423232342[[#This Row],[Adet Fiyatı
KDV HARİÇ
EURO/DOLAR]]*67%)</f>
        <v>18.822222222222223</v>
      </c>
      <c r="N84" s="21">
        <f>Tablo1345343423232342[[#This Row],[Adet Fiyatı
KDV HARİÇ
EURO/DOLAR]]-(Tablo1345343423232342[[#This Row],[Adet Fiyatı
KDV HARİÇ
EURO/DOLAR]]*68%)</f>
        <v>18.251851851851846</v>
      </c>
      <c r="O84" s="21">
        <f>Tablo1345343423232342[[#This Row],[Adet Fiyatı
KDV HARİÇ
EURO/DOLAR]]-(Tablo1345343423232342[[#This Row],[Adet Fiyatı
KDV HARİÇ
EURO/DOLAR]]*64%)</f>
        <v>20.533333333333331</v>
      </c>
      <c r="P84" s="21">
        <f>Tablo1345343423232342[[#This Row],[Adet Fiyatı
KDV HARİÇ
EURO/DOLAR]]-(Tablo1345343423232342[[#This Row],[Adet Fiyatı
KDV HARİÇ
EURO/DOLAR]]*66%)</f>
        <v>19.392592592592592</v>
      </c>
    </row>
    <row r="85" spans="1:17">
      <c r="A85" s="133">
        <v>70</v>
      </c>
      <c r="B85" s="157">
        <v>1365</v>
      </c>
      <c r="C85" s="132" t="s">
        <v>980</v>
      </c>
      <c r="D85" s="132" t="s">
        <v>981</v>
      </c>
      <c r="E85" s="178">
        <f>IF(Tablo1345343423232342[[#This Row],[İskonto]]="0",(VLOOKUP(Tablo1345343423232342[[#This Row],[Ürün Kodu]],KODLAMA!#REF!,2,0)*(1-Tablo1345343423232342[[#This Row],[İskonto]])),((Tablo1345343423232342[[#This Row],[Adet Fiyatı
KDV HARİÇ
EURO/DOLAR]]/A85)*(1-Tablo1345343423232342[[#This Row],[İskonto]])))</f>
        <v>1.037037037037037</v>
      </c>
      <c r="F85" s="179">
        <v>0</v>
      </c>
      <c r="G85" s="180">
        <f>VLOOKUP(Tablo1345343423232342[[#This Row],[Ürün Kodu]],GMA!$A:$B,2,0)</f>
        <v>72.592592592592595</v>
      </c>
      <c r="H85" s="154">
        <v>0</v>
      </c>
      <c r="I85" s="21">
        <f>Tablo1345343423232342[[#This Row],[Adet Fiyatı
KDV HARİÇ
EURO/DOLAR]]-(Tablo1345343423232342[[#This Row],[Adet Fiyatı
KDV HARİÇ
EURO/DOLAR]]*Tablo1345343423232342[[#This Row],[İskonto]])</f>
        <v>72.592592592592595</v>
      </c>
      <c r="J85" s="21">
        <f>Tablo1345343423232342[[#This Row],[Miktar]]*Tablo1345343423232342[[#This Row],[İskontolu 
Birim Fiyat
KDV HARİÇ]]</f>
        <v>0</v>
      </c>
      <c r="K85" s="21">
        <f>Tablo1345343423232342[[#This Row],[İskontolu 
Toplam Fiyat
KDV HARİÇ]]*1.2</f>
        <v>0</v>
      </c>
      <c r="L85" s="162"/>
      <c r="M85" s="163">
        <f>Tablo1345343423232342[[#This Row],[Adet Fiyatı
KDV HARİÇ
EURO/DOLAR]]-(Tablo1345343423232342[[#This Row],[Adet Fiyatı
KDV HARİÇ
EURO/DOLAR]]*67%)</f>
        <v>23.955555555555556</v>
      </c>
      <c r="N85" s="21">
        <f>Tablo1345343423232342[[#This Row],[Adet Fiyatı
KDV HARİÇ
EURO/DOLAR]]-(Tablo1345343423232342[[#This Row],[Adet Fiyatı
KDV HARİÇ
EURO/DOLAR]]*68%)</f>
        <v>23.229629629629628</v>
      </c>
      <c r="O85" s="21">
        <f>Tablo1345343423232342[[#This Row],[Adet Fiyatı
KDV HARİÇ
EURO/DOLAR]]-(Tablo1345343423232342[[#This Row],[Adet Fiyatı
KDV HARİÇ
EURO/DOLAR]]*64%)</f>
        <v>26.133333333333333</v>
      </c>
      <c r="P85" s="21">
        <f>Tablo1345343423232342[[#This Row],[Adet Fiyatı
KDV HARİÇ
EURO/DOLAR]]-(Tablo1345343423232342[[#This Row],[Adet Fiyatı
KDV HARİÇ
EURO/DOLAR]]*66%)</f>
        <v>24.681481481481477</v>
      </c>
    </row>
    <row r="86" spans="1:17">
      <c r="A86" s="133">
        <v>80</v>
      </c>
      <c r="B86" s="152">
        <v>1370</v>
      </c>
      <c r="C86" s="192" t="s">
        <v>982</v>
      </c>
      <c r="D86" s="132" t="s">
        <v>983</v>
      </c>
      <c r="E86" s="178">
        <f>IF(Tablo1345343423232342[[#This Row],[İskonto]]="0",(VLOOKUP(Tablo1345343423232342[[#This Row],[Ürün Kodu]],KODLAMA!#REF!,2,0)*(1-Tablo1345343423232342[[#This Row],[İskonto]])),((Tablo1345343423232342[[#This Row],[Adet Fiyatı
KDV HARİÇ
EURO/DOLAR]]/A86)*(1-Tablo1345343423232342[[#This Row],[İskonto]])))</f>
        <v>1.037037037037037</v>
      </c>
      <c r="F86" s="179">
        <v>0</v>
      </c>
      <c r="G86" s="180">
        <f>VLOOKUP(Tablo1345343423232342[[#This Row],[Ürün Kodu]],GMA!$A:$B,2,0)</f>
        <v>82.962962962962962</v>
      </c>
      <c r="H86" s="154">
        <v>0</v>
      </c>
      <c r="I86" s="21">
        <f>Tablo1345343423232342[[#This Row],[Adet Fiyatı
KDV HARİÇ
EURO/DOLAR]]-(Tablo1345343423232342[[#This Row],[Adet Fiyatı
KDV HARİÇ
EURO/DOLAR]]*Tablo1345343423232342[[#This Row],[İskonto]])</f>
        <v>82.962962962962962</v>
      </c>
      <c r="J86" s="21">
        <f>Tablo1345343423232342[[#This Row],[Miktar]]*Tablo1345343423232342[[#This Row],[İskontolu 
Birim Fiyat
KDV HARİÇ]]</f>
        <v>0</v>
      </c>
      <c r="K86" s="21">
        <f>Tablo1345343423232342[[#This Row],[İskontolu 
Toplam Fiyat
KDV HARİÇ]]*1.2</f>
        <v>0</v>
      </c>
      <c r="L86" s="162"/>
      <c r="M86" s="163">
        <f>Tablo1345343423232342[[#This Row],[Adet Fiyatı
KDV HARİÇ
EURO/DOLAR]]-(Tablo1345343423232342[[#This Row],[Adet Fiyatı
KDV HARİÇ
EURO/DOLAR]]*67%)</f>
        <v>27.377777777777773</v>
      </c>
      <c r="N86" s="21">
        <f>Tablo1345343423232342[[#This Row],[Adet Fiyatı
KDV HARİÇ
EURO/DOLAR]]-(Tablo1345343423232342[[#This Row],[Adet Fiyatı
KDV HARİÇ
EURO/DOLAR]]*68%)</f>
        <v>26.548148148148144</v>
      </c>
      <c r="O86" s="21">
        <f>Tablo1345343423232342[[#This Row],[Adet Fiyatı
KDV HARİÇ
EURO/DOLAR]]-(Tablo1345343423232342[[#This Row],[Adet Fiyatı
KDV HARİÇ
EURO/DOLAR]]*64%)</f>
        <v>29.866666666666667</v>
      </c>
      <c r="P86" s="21">
        <f>Tablo1345343423232342[[#This Row],[Adet Fiyatı
KDV HARİÇ
EURO/DOLAR]]-(Tablo1345343423232342[[#This Row],[Adet Fiyatı
KDV HARİÇ
EURO/DOLAR]]*66%)</f>
        <v>28.207407407407402</v>
      </c>
    </row>
    <row r="87" spans="1:17">
      <c r="A87" s="133">
        <v>100</v>
      </c>
      <c r="B87" s="157">
        <v>1375</v>
      </c>
      <c r="C87" s="132" t="s">
        <v>984</v>
      </c>
      <c r="D87" s="132" t="s">
        <v>985</v>
      </c>
      <c r="E87" s="178">
        <f>IF(Tablo1345343423232342[[#This Row],[İskonto]]="0",(VLOOKUP(Tablo1345343423232342[[#This Row],[Ürün Kodu]],KODLAMA!#REF!,2,0)*(1-Tablo1345343423232342[[#This Row],[İskonto]])),((Tablo1345343423232342[[#This Row],[Adet Fiyatı
KDV HARİÇ
EURO/DOLAR]]/A87)*(1-Tablo1345343423232342[[#This Row],[İskonto]])))</f>
        <v>0.88888888888888884</v>
      </c>
      <c r="F87" s="179">
        <v>0</v>
      </c>
      <c r="G87" s="180">
        <f>VLOOKUP(Tablo1345343423232342[[#This Row],[Ürün Kodu]],GMA!$A:$B,2,0)</f>
        <v>88.888888888888886</v>
      </c>
      <c r="H87" s="154">
        <v>0</v>
      </c>
      <c r="I87" s="21">
        <f>Tablo1345343423232342[[#This Row],[Adet Fiyatı
KDV HARİÇ
EURO/DOLAR]]-(Tablo1345343423232342[[#This Row],[Adet Fiyatı
KDV HARİÇ
EURO/DOLAR]]*Tablo1345343423232342[[#This Row],[İskonto]])</f>
        <v>88.888888888888886</v>
      </c>
      <c r="J87" s="21">
        <f>Tablo1345343423232342[[#This Row],[Miktar]]*Tablo1345343423232342[[#This Row],[İskontolu 
Birim Fiyat
KDV HARİÇ]]</f>
        <v>0</v>
      </c>
      <c r="K87" s="21">
        <f>Tablo1345343423232342[[#This Row],[İskontolu 
Toplam Fiyat
KDV HARİÇ]]*1.2</f>
        <v>0</v>
      </c>
      <c r="L87" s="162"/>
      <c r="M87" s="163">
        <f>Tablo1345343423232342[[#This Row],[Adet Fiyatı
KDV HARİÇ
EURO/DOLAR]]-(Tablo1345343423232342[[#This Row],[Adet Fiyatı
KDV HARİÇ
EURO/DOLAR]]*67%)</f>
        <v>29.333333333333329</v>
      </c>
      <c r="N87" s="21">
        <f>Tablo1345343423232342[[#This Row],[Adet Fiyatı
KDV HARİÇ
EURO/DOLAR]]-(Tablo1345343423232342[[#This Row],[Adet Fiyatı
KDV HARİÇ
EURO/DOLAR]]*68%)</f>
        <v>28.444444444444436</v>
      </c>
      <c r="O87" s="21">
        <f>Tablo1345343423232342[[#This Row],[Adet Fiyatı
KDV HARİÇ
EURO/DOLAR]]-(Tablo1345343423232342[[#This Row],[Adet Fiyatı
KDV HARİÇ
EURO/DOLAR]]*64%)</f>
        <v>32</v>
      </c>
      <c r="P87" s="21">
        <f>Tablo1345343423232342[[#This Row],[Adet Fiyatı
KDV HARİÇ
EURO/DOLAR]]-(Tablo1345343423232342[[#This Row],[Adet Fiyatı
KDV HARİÇ
EURO/DOLAR]]*66%)</f>
        <v>30.222222222222221</v>
      </c>
    </row>
    <row r="88" spans="1:17">
      <c r="A88" s="133">
        <v>110</v>
      </c>
      <c r="B88" s="152">
        <v>1380</v>
      </c>
      <c r="C88" s="132" t="s">
        <v>986</v>
      </c>
      <c r="D88" s="132" t="s">
        <v>987</v>
      </c>
      <c r="E88" s="178">
        <f>IF(Tablo1345343423232342[[#This Row],[İskonto]]="0",(VLOOKUP(Tablo1345343423232342[[#This Row],[Ürün Kodu]],KODLAMA!#REF!,2,0)*(1-Tablo1345343423232342[[#This Row],[İskonto]])),((Tablo1345343423232342[[#This Row],[Adet Fiyatı
KDV HARİÇ
EURO/DOLAR]]/A88)*(1-Tablo1345343423232342[[#This Row],[İskonto]])))</f>
        <v>0.88888888888888884</v>
      </c>
      <c r="F88" s="179">
        <v>0</v>
      </c>
      <c r="G88" s="180">
        <f>VLOOKUP(Tablo1345343423232342[[#This Row],[Ürün Kodu]],GMA!$A:$B,2,0)</f>
        <v>97.777777777777771</v>
      </c>
      <c r="H88" s="154">
        <v>0</v>
      </c>
      <c r="I88" s="21">
        <f>Tablo1345343423232342[[#This Row],[Adet Fiyatı
KDV HARİÇ
EURO/DOLAR]]-(Tablo1345343423232342[[#This Row],[Adet Fiyatı
KDV HARİÇ
EURO/DOLAR]]*Tablo1345343423232342[[#This Row],[İskonto]])</f>
        <v>97.777777777777771</v>
      </c>
      <c r="J88" s="21">
        <f>Tablo1345343423232342[[#This Row],[Miktar]]*Tablo1345343423232342[[#This Row],[İskontolu 
Birim Fiyat
KDV HARİÇ]]</f>
        <v>0</v>
      </c>
      <c r="K88" s="21">
        <f>Tablo1345343423232342[[#This Row],[İskontolu 
Toplam Fiyat
KDV HARİÇ]]*1.2</f>
        <v>0</v>
      </c>
      <c r="L88" s="162"/>
      <c r="M88" s="163">
        <f>Tablo1345343423232342[[#This Row],[Adet Fiyatı
KDV HARİÇ
EURO/DOLAR]]-(Tablo1345343423232342[[#This Row],[Adet Fiyatı
KDV HARİÇ
EURO/DOLAR]]*67%)</f>
        <v>32.266666666666666</v>
      </c>
      <c r="N88" s="21">
        <f>Tablo1345343423232342[[#This Row],[Adet Fiyatı
KDV HARİÇ
EURO/DOLAR]]-(Tablo1345343423232342[[#This Row],[Adet Fiyatı
KDV HARİÇ
EURO/DOLAR]]*68%)</f>
        <v>31.288888888888877</v>
      </c>
      <c r="O88" s="21">
        <f>Tablo1345343423232342[[#This Row],[Adet Fiyatı
KDV HARİÇ
EURO/DOLAR]]-(Tablo1345343423232342[[#This Row],[Adet Fiyatı
KDV HARİÇ
EURO/DOLAR]]*64%)</f>
        <v>35.199999999999996</v>
      </c>
      <c r="P88" s="21">
        <f>Tablo1345343423232342[[#This Row],[Adet Fiyatı
KDV HARİÇ
EURO/DOLAR]]-(Tablo1345343423232342[[#This Row],[Adet Fiyatı
KDV HARİÇ
EURO/DOLAR]]*66%)</f>
        <v>33.24444444444444</v>
      </c>
    </row>
    <row r="89" spans="1:17">
      <c r="A89" s="133">
        <v>120</v>
      </c>
      <c r="B89" s="157">
        <v>1385</v>
      </c>
      <c r="C89" s="132" t="s">
        <v>988</v>
      </c>
      <c r="D89" s="132" t="s">
        <v>989</v>
      </c>
      <c r="E89" s="178">
        <f>IF(Tablo1345343423232342[[#This Row],[İskonto]]="0",(VLOOKUP(Tablo1345343423232342[[#This Row],[Ürün Kodu]],KODLAMA!#REF!,2,0)*(1-Tablo1345343423232342[[#This Row],[İskonto]])),((Tablo1345343423232342[[#This Row],[Adet Fiyatı
KDV HARİÇ
EURO/DOLAR]]/A89)*(1-Tablo1345343423232342[[#This Row],[İskonto]])))</f>
        <v>0.88888888888888873</v>
      </c>
      <c r="F89" s="179">
        <v>0</v>
      </c>
      <c r="G89" s="180">
        <f>VLOOKUP(Tablo1345343423232342[[#This Row],[Ürün Kodu]],GMA!$A:$B,2,0)</f>
        <v>106.66666666666664</v>
      </c>
      <c r="H89" s="154">
        <v>0</v>
      </c>
      <c r="I89" s="21">
        <f>Tablo1345343423232342[[#This Row],[Adet Fiyatı
KDV HARİÇ
EURO/DOLAR]]-(Tablo1345343423232342[[#This Row],[Adet Fiyatı
KDV HARİÇ
EURO/DOLAR]]*Tablo1345343423232342[[#This Row],[İskonto]])</f>
        <v>106.66666666666664</v>
      </c>
      <c r="J89" s="21">
        <f>Tablo1345343423232342[[#This Row],[Miktar]]*Tablo1345343423232342[[#This Row],[İskontolu 
Birim Fiyat
KDV HARİÇ]]</f>
        <v>0</v>
      </c>
      <c r="K89" s="21">
        <f>Tablo1345343423232342[[#This Row],[İskontolu 
Toplam Fiyat
KDV HARİÇ]]*1.2</f>
        <v>0</v>
      </c>
      <c r="L89" s="162"/>
      <c r="M89" s="163">
        <f>Tablo1345343423232342[[#This Row],[Adet Fiyatı
KDV HARİÇ
EURO/DOLAR]]-(Tablo1345343423232342[[#This Row],[Adet Fiyatı
KDV HARİÇ
EURO/DOLAR]]*67%)</f>
        <v>35.199999999999989</v>
      </c>
      <c r="N89" s="21">
        <f>Tablo1345343423232342[[#This Row],[Adet Fiyatı
KDV HARİÇ
EURO/DOLAR]]-(Tablo1345343423232342[[#This Row],[Adet Fiyatı
KDV HARİÇ
EURO/DOLAR]]*68%)</f>
        <v>34.133333333333326</v>
      </c>
      <c r="O89" s="21">
        <f>Tablo1345343423232342[[#This Row],[Adet Fiyatı
KDV HARİÇ
EURO/DOLAR]]-(Tablo1345343423232342[[#This Row],[Adet Fiyatı
KDV HARİÇ
EURO/DOLAR]]*64%)</f>
        <v>38.399999999999991</v>
      </c>
      <c r="P89" s="21">
        <f>Tablo1345343423232342[[#This Row],[Adet Fiyatı
KDV HARİÇ
EURO/DOLAR]]-(Tablo1345343423232342[[#This Row],[Adet Fiyatı
KDV HARİÇ
EURO/DOLAR]]*66%)</f>
        <v>36.266666666666652</v>
      </c>
    </row>
    <row r="90" spans="1:17">
      <c r="A90" s="133">
        <v>130</v>
      </c>
      <c r="B90" s="152">
        <v>1390</v>
      </c>
      <c r="C90" s="132" t="s">
        <v>990</v>
      </c>
      <c r="D90" s="132" t="s">
        <v>991</v>
      </c>
      <c r="E90" s="178">
        <f>IF(Tablo1345343423232342[[#This Row],[İskonto]]="0",(VLOOKUP(Tablo1345343423232342[[#This Row],[Ürün Kodu]],KODLAMA!#REF!,2,0)*(1-Tablo1345343423232342[[#This Row],[İskonto]])),((Tablo1345343423232342[[#This Row],[Adet Fiyatı
KDV HARİÇ
EURO/DOLAR]]/A90)*(1-Tablo1345343423232342[[#This Row],[İskonto]])))</f>
        <v>0.88888888888888884</v>
      </c>
      <c r="F90" s="179">
        <v>0</v>
      </c>
      <c r="G90" s="180">
        <f>VLOOKUP(Tablo1345343423232342[[#This Row],[Ürün Kodu]],GMA!$A:$B,2,0)</f>
        <v>115.55555555555554</v>
      </c>
      <c r="H90" s="154">
        <v>0</v>
      </c>
      <c r="I90" s="21">
        <f>Tablo1345343423232342[[#This Row],[Adet Fiyatı
KDV HARİÇ
EURO/DOLAR]]-(Tablo1345343423232342[[#This Row],[Adet Fiyatı
KDV HARİÇ
EURO/DOLAR]]*Tablo1345343423232342[[#This Row],[İskonto]])</f>
        <v>115.55555555555554</v>
      </c>
      <c r="J90" s="21">
        <f>Tablo1345343423232342[[#This Row],[Miktar]]*Tablo1345343423232342[[#This Row],[İskontolu 
Birim Fiyat
KDV HARİÇ]]</f>
        <v>0</v>
      </c>
      <c r="K90" s="21">
        <f>Tablo1345343423232342[[#This Row],[İskontolu 
Toplam Fiyat
KDV HARİÇ]]*1.2</f>
        <v>0</v>
      </c>
      <c r="L90" s="162"/>
      <c r="M90" s="163">
        <f>Tablo1345343423232342[[#This Row],[Adet Fiyatı
KDV HARİÇ
EURO/DOLAR]]-(Tablo1345343423232342[[#This Row],[Adet Fiyatı
KDV HARİÇ
EURO/DOLAR]]*67%)</f>
        <v>38.133333333333326</v>
      </c>
      <c r="N90" s="21">
        <f>Tablo1345343423232342[[#This Row],[Adet Fiyatı
KDV HARİÇ
EURO/DOLAR]]-(Tablo1345343423232342[[#This Row],[Adet Fiyatı
KDV HARİÇ
EURO/DOLAR]]*68%)</f>
        <v>36.977777777777774</v>
      </c>
      <c r="O90" s="21">
        <f>Tablo1345343423232342[[#This Row],[Adet Fiyatı
KDV HARİÇ
EURO/DOLAR]]-(Tablo1345343423232342[[#This Row],[Adet Fiyatı
KDV HARİÇ
EURO/DOLAR]]*64%)</f>
        <v>41.599999999999994</v>
      </c>
      <c r="P90" s="21">
        <f>Tablo1345343423232342[[#This Row],[Adet Fiyatı
KDV HARİÇ
EURO/DOLAR]]-(Tablo1345343423232342[[#This Row],[Adet Fiyatı
KDV HARİÇ
EURO/DOLAR]]*66%)</f>
        <v>39.288888888888877</v>
      </c>
    </row>
    <row r="91" spans="1:17">
      <c r="A91" s="133">
        <v>285</v>
      </c>
      <c r="B91" s="157">
        <v>1395</v>
      </c>
      <c r="C91" s="132" t="s">
        <v>417</v>
      </c>
      <c r="D91" s="132" t="s">
        <v>448</v>
      </c>
      <c r="E91" s="178">
        <f>IF(Tablo1345343423232342[[#This Row],[İskonto]]="0",(VLOOKUP(Tablo1345343423232342[[#This Row],[Ürün Kodu]],KODLAMA!#REF!,2,0)*(1-Tablo1345343423232342[[#This Row],[İskonto]])),((Tablo1345343423232342[[#This Row],[Adet Fiyatı
KDV HARİÇ
EURO/DOLAR]]/A91)*(1-Tablo1345343423232342[[#This Row],[İskonto]])))</f>
        <v>0.81481481481481488</v>
      </c>
      <c r="F91" s="179">
        <v>0</v>
      </c>
      <c r="G91" s="180">
        <f>VLOOKUP(Tablo1345343423232342[[#This Row],[Ürün Kodu]],GMA!$A:$B,2,0)</f>
        <v>232.22222222222223</v>
      </c>
      <c r="H91" s="154">
        <v>0</v>
      </c>
      <c r="I91" s="21">
        <f>Tablo1345343423232342[[#This Row],[Adet Fiyatı
KDV HARİÇ
EURO/DOLAR]]-(Tablo1345343423232342[[#This Row],[Adet Fiyatı
KDV HARİÇ
EURO/DOLAR]]*Tablo1345343423232342[[#This Row],[İskonto]])</f>
        <v>232.22222222222223</v>
      </c>
      <c r="J91" s="21">
        <f>Tablo1345343423232342[[#This Row],[Miktar]]*Tablo1345343423232342[[#This Row],[İskontolu 
Birim Fiyat
KDV HARİÇ]]</f>
        <v>0</v>
      </c>
      <c r="K91" s="21">
        <f>Tablo1345343423232342[[#This Row],[İskontolu 
Toplam Fiyat
KDV HARİÇ]]*1.2</f>
        <v>0</v>
      </c>
      <c r="L91" s="162"/>
      <c r="M91" s="163">
        <f>Tablo1345343423232342[[#This Row],[Adet Fiyatı
KDV HARİÇ
EURO/DOLAR]]-(Tablo1345343423232342[[#This Row],[Adet Fiyatı
KDV HARİÇ
EURO/DOLAR]]*67%)</f>
        <v>76.633333333333326</v>
      </c>
      <c r="N91" s="21">
        <f>Tablo1345343423232342[[#This Row],[Adet Fiyatı
KDV HARİÇ
EURO/DOLAR]]-(Tablo1345343423232342[[#This Row],[Adet Fiyatı
KDV HARİÇ
EURO/DOLAR]]*68%)</f>
        <v>74.311111111111103</v>
      </c>
      <c r="O91" s="21">
        <f>Tablo1345343423232342[[#This Row],[Adet Fiyatı
KDV HARİÇ
EURO/DOLAR]]-(Tablo1345343423232342[[#This Row],[Adet Fiyatı
KDV HARİÇ
EURO/DOLAR]]*64%)</f>
        <v>83.6</v>
      </c>
      <c r="P91" s="21">
        <f>Tablo1345343423232342[[#This Row],[Adet Fiyatı
KDV HARİÇ
EURO/DOLAR]]-(Tablo1345343423232342[[#This Row],[Adet Fiyatı
KDV HARİÇ
EURO/DOLAR]]*66%)</f>
        <v>78.955555555555549</v>
      </c>
    </row>
    <row r="92" spans="1:17" s="160" customFormat="1" ht="12">
      <c r="A92" s="156"/>
      <c r="B92" s="152">
        <v>1400</v>
      </c>
      <c r="C92" s="62" t="s">
        <v>846</v>
      </c>
      <c r="D92" s="61" t="s">
        <v>671</v>
      </c>
      <c r="E92" s="24"/>
      <c r="F92" s="161"/>
      <c r="G92" s="21"/>
      <c r="H92" s="154"/>
      <c r="I92" s="21"/>
      <c r="J92" s="21"/>
      <c r="K92" s="21"/>
      <c r="L92" s="162"/>
      <c r="M92" s="163"/>
      <c r="N92" s="21"/>
      <c r="O92" s="21"/>
      <c r="P92" s="21"/>
      <c r="Q92" s="9"/>
    </row>
    <row r="93" spans="1:17" s="160" customFormat="1">
      <c r="A93" s="156"/>
      <c r="B93" s="157">
        <v>1405</v>
      </c>
      <c r="C93" s="6" t="s">
        <v>713</v>
      </c>
      <c r="D93" s="7" t="s">
        <v>538</v>
      </c>
      <c r="E93" s="50"/>
      <c r="F93" s="158"/>
      <c r="G93" s="33"/>
      <c r="H93" s="154"/>
      <c r="I93" s="71"/>
      <c r="J93" s="71"/>
      <c r="K93" s="71"/>
      <c r="L93" s="33"/>
      <c r="M93" s="159"/>
      <c r="N93" s="71"/>
      <c r="O93" s="71"/>
      <c r="P93" s="71"/>
    </row>
    <row r="94" spans="1:17">
      <c r="B94" s="152">
        <v>1410</v>
      </c>
      <c r="C94" s="23" t="s">
        <v>855</v>
      </c>
      <c r="D94" s="27" t="s">
        <v>856</v>
      </c>
      <c r="E94" s="24" t="s">
        <v>0</v>
      </c>
      <c r="F94" s="161">
        <v>0</v>
      </c>
      <c r="G94" s="21">
        <f>VLOOKUP(Tablo1345343423232342[[#This Row],[Ürün Kodu]],GMA!$A:$B,2,0)</f>
        <v>5394.7368421052633</v>
      </c>
      <c r="H94" s="154">
        <v>0</v>
      </c>
      <c r="I94" s="21">
        <f>Tablo1345343423232342[[#This Row],[Adet Fiyatı
KDV HARİÇ
EURO/DOLAR]]-(Tablo1345343423232342[[#This Row],[Adet Fiyatı
KDV HARİÇ
EURO/DOLAR]]*Tablo1345343423232342[[#This Row],[İskonto]])</f>
        <v>5394.7368421052633</v>
      </c>
      <c r="J94" s="21">
        <f>Tablo1345343423232342[[#This Row],[Miktar]]*Tablo1345343423232342[[#This Row],[İskontolu 
Birim Fiyat
KDV HARİÇ]]</f>
        <v>0</v>
      </c>
      <c r="K94" s="21">
        <f>Tablo1345343423232342[[#This Row],[İskontolu 
Toplam Fiyat
KDV HARİÇ]]*1.2</f>
        <v>0</v>
      </c>
      <c r="L94" s="162"/>
      <c r="M94" s="163">
        <f>Tablo1345343423232342[[#This Row],[Adet Fiyatı
KDV HARİÇ
EURO/DOLAR]]-(Tablo1345343423232342[[#This Row],[Adet Fiyatı
KDV HARİÇ
EURO/DOLAR]]*67%)</f>
        <v>1780.2631578947367</v>
      </c>
      <c r="N94" s="21">
        <f>Tablo1345343423232342[[#This Row],[Adet Fiyatı
KDV HARİÇ
EURO/DOLAR]]-(Tablo1345343423232342[[#This Row],[Adet Fiyatı
KDV HARİÇ
EURO/DOLAR]]*68%)</f>
        <v>1726.3157894736842</v>
      </c>
      <c r="O94" s="21">
        <f>Tablo1345343423232342[[#This Row],[Adet Fiyatı
KDV HARİÇ
EURO/DOLAR]]-(Tablo1345343423232342[[#This Row],[Adet Fiyatı
KDV HARİÇ
EURO/DOLAR]]*64%)</f>
        <v>1942.1052631578946</v>
      </c>
      <c r="P94" s="21">
        <f>Tablo1345343423232342[[#This Row],[Adet Fiyatı
KDV HARİÇ
EURO/DOLAR]]-(Tablo1345343423232342[[#This Row],[Adet Fiyatı
KDV HARİÇ
EURO/DOLAR]]*66%)</f>
        <v>1834.2105263157896</v>
      </c>
    </row>
    <row r="95" spans="1:17">
      <c r="B95" s="157">
        <v>1415</v>
      </c>
      <c r="C95" s="23" t="s">
        <v>365</v>
      </c>
      <c r="D95" s="27" t="s">
        <v>366</v>
      </c>
      <c r="E95" s="24" t="s">
        <v>0</v>
      </c>
      <c r="F95" s="161">
        <v>0</v>
      </c>
      <c r="G95" s="21">
        <f>VLOOKUP(Tablo1345343423232342[[#This Row],[Ürün Kodu]],GMA!$A:$B,2,0)</f>
        <v>592.31578947368428</v>
      </c>
      <c r="H95" s="154">
        <v>0</v>
      </c>
      <c r="I95" s="21">
        <f>Tablo1345343423232342[[#This Row],[Adet Fiyatı
KDV HARİÇ
EURO/DOLAR]]-(Tablo1345343423232342[[#This Row],[Adet Fiyatı
KDV HARİÇ
EURO/DOLAR]]*Tablo1345343423232342[[#This Row],[İskonto]])</f>
        <v>592.31578947368428</v>
      </c>
      <c r="J95" s="21">
        <f>Tablo1345343423232342[[#This Row],[Miktar]]*Tablo1345343423232342[[#This Row],[İskontolu 
Birim Fiyat
KDV HARİÇ]]</f>
        <v>0</v>
      </c>
      <c r="K95" s="21">
        <f>Tablo1345343423232342[[#This Row],[İskontolu 
Toplam Fiyat
KDV HARİÇ]]*1.2</f>
        <v>0</v>
      </c>
      <c r="L95" s="162"/>
      <c r="M95" s="163">
        <f>Tablo1345343423232342[[#This Row],[Adet Fiyatı
KDV HARİÇ
EURO/DOLAR]]-(Tablo1345343423232342[[#This Row],[Adet Fiyatı
KDV HARİÇ
EURO/DOLAR]]*67%)</f>
        <v>195.46421052631581</v>
      </c>
      <c r="N95" s="21">
        <f>Tablo1345343423232342[[#This Row],[Adet Fiyatı
KDV HARİÇ
EURO/DOLAR]]-(Tablo1345343423232342[[#This Row],[Adet Fiyatı
KDV HARİÇ
EURO/DOLAR]]*68%)</f>
        <v>189.54105263157896</v>
      </c>
      <c r="O95" s="21">
        <f>Tablo1345343423232342[[#This Row],[Adet Fiyatı
KDV HARİÇ
EURO/DOLAR]]-(Tablo1345343423232342[[#This Row],[Adet Fiyatı
KDV HARİÇ
EURO/DOLAR]]*64%)</f>
        <v>213.23368421052635</v>
      </c>
      <c r="P95" s="21">
        <f>Tablo1345343423232342[[#This Row],[Adet Fiyatı
KDV HARİÇ
EURO/DOLAR]]-(Tablo1345343423232342[[#This Row],[Adet Fiyatı
KDV HARİÇ
EURO/DOLAR]]*66%)</f>
        <v>201.38736842105266</v>
      </c>
    </row>
    <row r="96" spans="1:17">
      <c r="B96" s="152">
        <v>1420</v>
      </c>
      <c r="C96" s="23" t="s">
        <v>367</v>
      </c>
      <c r="D96" s="27" t="s">
        <v>275</v>
      </c>
      <c r="E96" s="24" t="s">
        <v>0</v>
      </c>
      <c r="F96" s="161">
        <v>0</v>
      </c>
      <c r="G96" s="21">
        <f>VLOOKUP(Tablo1345343423232342[[#This Row],[Ürün Kodu]],GMA!$A:$B,2,0)</f>
        <v>592.31578947368428</v>
      </c>
      <c r="H96" s="154">
        <v>0</v>
      </c>
      <c r="I96" s="21">
        <f>Tablo1345343423232342[[#This Row],[Adet Fiyatı
KDV HARİÇ
EURO/DOLAR]]-(Tablo1345343423232342[[#This Row],[Adet Fiyatı
KDV HARİÇ
EURO/DOLAR]]*Tablo1345343423232342[[#This Row],[İskonto]])</f>
        <v>592.31578947368428</v>
      </c>
      <c r="J96" s="21">
        <f>Tablo1345343423232342[[#This Row],[Miktar]]*Tablo1345343423232342[[#This Row],[İskontolu 
Birim Fiyat
KDV HARİÇ]]</f>
        <v>0</v>
      </c>
      <c r="K96" s="21">
        <f>Tablo1345343423232342[[#This Row],[İskontolu 
Toplam Fiyat
KDV HARİÇ]]*1.2</f>
        <v>0</v>
      </c>
      <c r="L96" s="162"/>
      <c r="M96" s="163">
        <f>Tablo1345343423232342[[#This Row],[Adet Fiyatı
KDV HARİÇ
EURO/DOLAR]]-(Tablo1345343423232342[[#This Row],[Adet Fiyatı
KDV HARİÇ
EURO/DOLAR]]*67%)</f>
        <v>195.46421052631581</v>
      </c>
      <c r="N96" s="21">
        <f>Tablo1345343423232342[[#This Row],[Adet Fiyatı
KDV HARİÇ
EURO/DOLAR]]-(Tablo1345343423232342[[#This Row],[Adet Fiyatı
KDV HARİÇ
EURO/DOLAR]]*68%)</f>
        <v>189.54105263157896</v>
      </c>
      <c r="O96" s="21">
        <f>Tablo1345343423232342[[#This Row],[Adet Fiyatı
KDV HARİÇ
EURO/DOLAR]]-(Tablo1345343423232342[[#This Row],[Adet Fiyatı
KDV HARİÇ
EURO/DOLAR]]*64%)</f>
        <v>213.23368421052635</v>
      </c>
      <c r="P96" s="21">
        <f>Tablo1345343423232342[[#This Row],[Adet Fiyatı
KDV HARİÇ
EURO/DOLAR]]-(Tablo1345343423232342[[#This Row],[Adet Fiyatı
KDV HARİÇ
EURO/DOLAR]]*66%)</f>
        <v>201.38736842105266</v>
      </c>
    </row>
    <row r="97" spans="1:16">
      <c r="B97" s="157">
        <v>1425</v>
      </c>
      <c r="C97" s="23" t="s">
        <v>368</v>
      </c>
      <c r="D97" s="27" t="s">
        <v>274</v>
      </c>
      <c r="E97" s="24" t="s">
        <v>0</v>
      </c>
      <c r="F97" s="161">
        <v>0</v>
      </c>
      <c r="G97" s="21">
        <f>VLOOKUP(Tablo1345343423232342[[#This Row],[Ürün Kodu]],GMA!$A:$B,2,0)</f>
        <v>592.31578947368428</v>
      </c>
      <c r="H97" s="154">
        <v>0</v>
      </c>
      <c r="I97" s="21">
        <f>Tablo1345343423232342[[#This Row],[Adet Fiyatı
KDV HARİÇ
EURO/DOLAR]]-(Tablo1345343423232342[[#This Row],[Adet Fiyatı
KDV HARİÇ
EURO/DOLAR]]*Tablo1345343423232342[[#This Row],[İskonto]])</f>
        <v>592.31578947368428</v>
      </c>
      <c r="J97" s="21">
        <f>Tablo1345343423232342[[#This Row],[Miktar]]*Tablo1345343423232342[[#This Row],[İskontolu 
Birim Fiyat
KDV HARİÇ]]</f>
        <v>0</v>
      </c>
      <c r="K97" s="21">
        <f>Tablo1345343423232342[[#This Row],[İskontolu 
Toplam Fiyat
KDV HARİÇ]]*1.2</f>
        <v>0</v>
      </c>
      <c r="L97" s="162"/>
      <c r="M97" s="163">
        <f>Tablo1345343423232342[[#This Row],[Adet Fiyatı
KDV HARİÇ
EURO/DOLAR]]-(Tablo1345343423232342[[#This Row],[Adet Fiyatı
KDV HARİÇ
EURO/DOLAR]]*67%)</f>
        <v>195.46421052631581</v>
      </c>
      <c r="N97" s="21">
        <f>Tablo1345343423232342[[#This Row],[Adet Fiyatı
KDV HARİÇ
EURO/DOLAR]]-(Tablo1345343423232342[[#This Row],[Adet Fiyatı
KDV HARİÇ
EURO/DOLAR]]*68%)</f>
        <v>189.54105263157896</v>
      </c>
      <c r="O97" s="21">
        <f>Tablo1345343423232342[[#This Row],[Adet Fiyatı
KDV HARİÇ
EURO/DOLAR]]-(Tablo1345343423232342[[#This Row],[Adet Fiyatı
KDV HARİÇ
EURO/DOLAR]]*64%)</f>
        <v>213.23368421052635</v>
      </c>
      <c r="P97" s="21">
        <f>Tablo1345343423232342[[#This Row],[Adet Fiyatı
KDV HARİÇ
EURO/DOLAR]]-(Tablo1345343423232342[[#This Row],[Adet Fiyatı
KDV HARİÇ
EURO/DOLAR]]*66%)</f>
        <v>201.38736842105266</v>
      </c>
    </row>
    <row r="98" spans="1:16">
      <c r="B98" s="152">
        <v>1430</v>
      </c>
      <c r="C98" s="23" t="s">
        <v>369</v>
      </c>
      <c r="D98" s="27" t="s">
        <v>276</v>
      </c>
      <c r="E98" s="24" t="s">
        <v>0</v>
      </c>
      <c r="F98" s="161">
        <v>0</v>
      </c>
      <c r="G98" s="21">
        <f>VLOOKUP(Tablo1345343423232342[[#This Row],[Ürün Kodu]],GMA!$A:$B,2,0)</f>
        <v>592.31578947368428</v>
      </c>
      <c r="H98" s="154">
        <v>0</v>
      </c>
      <c r="I98" s="21">
        <f>Tablo1345343423232342[[#This Row],[Adet Fiyatı
KDV HARİÇ
EURO/DOLAR]]-(Tablo1345343423232342[[#This Row],[Adet Fiyatı
KDV HARİÇ
EURO/DOLAR]]*Tablo1345343423232342[[#This Row],[İskonto]])</f>
        <v>592.31578947368428</v>
      </c>
      <c r="J98" s="21">
        <f>Tablo1345343423232342[[#This Row],[Miktar]]*Tablo1345343423232342[[#This Row],[İskontolu 
Birim Fiyat
KDV HARİÇ]]</f>
        <v>0</v>
      </c>
      <c r="K98" s="21">
        <f>Tablo1345343423232342[[#This Row],[İskontolu 
Toplam Fiyat
KDV HARİÇ]]*1.2</f>
        <v>0</v>
      </c>
      <c r="L98" s="162"/>
      <c r="M98" s="163">
        <f>Tablo1345343423232342[[#This Row],[Adet Fiyatı
KDV HARİÇ
EURO/DOLAR]]-(Tablo1345343423232342[[#This Row],[Adet Fiyatı
KDV HARİÇ
EURO/DOLAR]]*67%)</f>
        <v>195.46421052631581</v>
      </c>
      <c r="N98" s="21">
        <f>Tablo1345343423232342[[#This Row],[Adet Fiyatı
KDV HARİÇ
EURO/DOLAR]]-(Tablo1345343423232342[[#This Row],[Adet Fiyatı
KDV HARİÇ
EURO/DOLAR]]*68%)</f>
        <v>189.54105263157896</v>
      </c>
      <c r="O98" s="21">
        <f>Tablo1345343423232342[[#This Row],[Adet Fiyatı
KDV HARİÇ
EURO/DOLAR]]-(Tablo1345343423232342[[#This Row],[Adet Fiyatı
KDV HARİÇ
EURO/DOLAR]]*64%)</f>
        <v>213.23368421052635</v>
      </c>
      <c r="P98" s="21">
        <f>Tablo1345343423232342[[#This Row],[Adet Fiyatı
KDV HARİÇ
EURO/DOLAR]]-(Tablo1345343423232342[[#This Row],[Adet Fiyatı
KDV HARİÇ
EURO/DOLAR]]*66%)</f>
        <v>201.38736842105266</v>
      </c>
    </row>
    <row r="99" spans="1:16">
      <c r="B99" s="157">
        <v>1435</v>
      </c>
      <c r="C99" s="23" t="s">
        <v>370</v>
      </c>
      <c r="D99" s="27" t="s">
        <v>272</v>
      </c>
      <c r="E99" s="24" t="s">
        <v>0</v>
      </c>
      <c r="F99" s="161">
        <v>0</v>
      </c>
      <c r="G99" s="21">
        <f>VLOOKUP(Tablo1345343423232342[[#This Row],[Ürün Kodu]],GMA!$A:$B,2,0)</f>
        <v>592.31578947368428</v>
      </c>
      <c r="H99" s="154">
        <v>0</v>
      </c>
      <c r="I99" s="21">
        <f>Tablo1345343423232342[[#This Row],[Adet Fiyatı
KDV HARİÇ
EURO/DOLAR]]-(Tablo1345343423232342[[#This Row],[Adet Fiyatı
KDV HARİÇ
EURO/DOLAR]]*Tablo1345343423232342[[#This Row],[İskonto]])</f>
        <v>592.31578947368428</v>
      </c>
      <c r="J99" s="21">
        <f>Tablo1345343423232342[[#This Row],[Miktar]]*Tablo1345343423232342[[#This Row],[İskontolu 
Birim Fiyat
KDV HARİÇ]]</f>
        <v>0</v>
      </c>
      <c r="K99" s="21">
        <f>Tablo1345343423232342[[#This Row],[İskontolu 
Toplam Fiyat
KDV HARİÇ]]*1.2</f>
        <v>0</v>
      </c>
      <c r="L99" s="162"/>
      <c r="M99" s="163">
        <f>Tablo1345343423232342[[#This Row],[Adet Fiyatı
KDV HARİÇ
EURO/DOLAR]]-(Tablo1345343423232342[[#This Row],[Adet Fiyatı
KDV HARİÇ
EURO/DOLAR]]*67%)</f>
        <v>195.46421052631581</v>
      </c>
      <c r="N99" s="21">
        <f>Tablo1345343423232342[[#This Row],[Adet Fiyatı
KDV HARİÇ
EURO/DOLAR]]-(Tablo1345343423232342[[#This Row],[Adet Fiyatı
KDV HARİÇ
EURO/DOLAR]]*68%)</f>
        <v>189.54105263157896</v>
      </c>
      <c r="O99" s="21">
        <f>Tablo1345343423232342[[#This Row],[Adet Fiyatı
KDV HARİÇ
EURO/DOLAR]]-(Tablo1345343423232342[[#This Row],[Adet Fiyatı
KDV HARİÇ
EURO/DOLAR]]*64%)</f>
        <v>213.23368421052635</v>
      </c>
      <c r="P99" s="21">
        <f>Tablo1345343423232342[[#This Row],[Adet Fiyatı
KDV HARİÇ
EURO/DOLAR]]-(Tablo1345343423232342[[#This Row],[Adet Fiyatı
KDV HARİÇ
EURO/DOLAR]]*66%)</f>
        <v>201.38736842105266</v>
      </c>
    </row>
    <row r="100" spans="1:16">
      <c r="B100" s="152">
        <v>1440</v>
      </c>
      <c r="C100" s="23" t="s">
        <v>371</v>
      </c>
      <c r="D100" s="27" t="s">
        <v>273</v>
      </c>
      <c r="E100" s="24" t="s">
        <v>0</v>
      </c>
      <c r="F100" s="161">
        <v>0</v>
      </c>
      <c r="G100" s="21">
        <f>VLOOKUP(Tablo1345343423232342[[#This Row],[Ürün Kodu]],GMA!$A:$B,2,0)</f>
        <v>592.31578947368428</v>
      </c>
      <c r="H100" s="154">
        <v>0</v>
      </c>
      <c r="I100" s="21">
        <f>Tablo1345343423232342[[#This Row],[Adet Fiyatı
KDV HARİÇ
EURO/DOLAR]]-(Tablo1345343423232342[[#This Row],[Adet Fiyatı
KDV HARİÇ
EURO/DOLAR]]*Tablo1345343423232342[[#This Row],[İskonto]])</f>
        <v>592.31578947368428</v>
      </c>
      <c r="J100" s="21">
        <f>Tablo1345343423232342[[#This Row],[Miktar]]*Tablo1345343423232342[[#This Row],[İskontolu 
Birim Fiyat
KDV HARİÇ]]</f>
        <v>0</v>
      </c>
      <c r="K100" s="21">
        <f>Tablo1345343423232342[[#This Row],[İskontolu 
Toplam Fiyat
KDV HARİÇ]]*1.2</f>
        <v>0</v>
      </c>
      <c r="L100" s="162"/>
      <c r="M100" s="163">
        <f>Tablo1345343423232342[[#This Row],[Adet Fiyatı
KDV HARİÇ
EURO/DOLAR]]-(Tablo1345343423232342[[#This Row],[Adet Fiyatı
KDV HARİÇ
EURO/DOLAR]]*67%)</f>
        <v>195.46421052631581</v>
      </c>
      <c r="N100" s="21">
        <f>Tablo1345343423232342[[#This Row],[Adet Fiyatı
KDV HARİÇ
EURO/DOLAR]]-(Tablo1345343423232342[[#This Row],[Adet Fiyatı
KDV HARİÇ
EURO/DOLAR]]*68%)</f>
        <v>189.54105263157896</v>
      </c>
      <c r="O100" s="21">
        <f>Tablo1345343423232342[[#This Row],[Adet Fiyatı
KDV HARİÇ
EURO/DOLAR]]-(Tablo1345343423232342[[#This Row],[Adet Fiyatı
KDV HARİÇ
EURO/DOLAR]]*64%)</f>
        <v>213.23368421052635</v>
      </c>
      <c r="P100" s="21">
        <f>Tablo1345343423232342[[#This Row],[Adet Fiyatı
KDV HARİÇ
EURO/DOLAR]]-(Tablo1345343423232342[[#This Row],[Adet Fiyatı
KDV HARİÇ
EURO/DOLAR]]*66%)</f>
        <v>201.38736842105266</v>
      </c>
    </row>
    <row r="101" spans="1:16" s="160" customFormat="1">
      <c r="A101" s="156"/>
      <c r="B101" s="157">
        <v>1445</v>
      </c>
      <c r="C101" s="19" t="s">
        <v>714</v>
      </c>
      <c r="D101" s="19" t="s">
        <v>256</v>
      </c>
      <c r="E101" s="50"/>
      <c r="F101" s="158"/>
      <c r="G101" s="33"/>
      <c r="H101" s="154"/>
      <c r="I101" s="71"/>
      <c r="J101" s="71"/>
      <c r="K101" s="71"/>
      <c r="L101" s="33"/>
      <c r="M101" s="159"/>
      <c r="N101" s="71"/>
      <c r="O101" s="71"/>
      <c r="P101" s="71"/>
    </row>
    <row r="102" spans="1:16">
      <c r="A102" s="133">
        <v>15</v>
      </c>
      <c r="B102" s="152">
        <v>1450</v>
      </c>
      <c r="C102" s="23" t="s">
        <v>258</v>
      </c>
      <c r="D102" s="27" t="s">
        <v>240</v>
      </c>
      <c r="E102" s="22" t="s">
        <v>0</v>
      </c>
      <c r="F102" s="161">
        <v>0</v>
      </c>
      <c r="G102" s="21">
        <f>VLOOKUP(Tablo1345343423232342[[#This Row],[Ürün Kodu]],GMA!$A:$B,2,0)</f>
        <v>123.15789473684212</v>
      </c>
      <c r="H102" s="154">
        <v>0</v>
      </c>
      <c r="I102" s="21">
        <f>Tablo1345343423232342[[#This Row],[Adet Fiyatı
KDV HARİÇ
EURO/DOLAR]]-(Tablo1345343423232342[[#This Row],[Adet Fiyatı
KDV HARİÇ
EURO/DOLAR]]*Tablo1345343423232342[[#This Row],[İskonto]])</f>
        <v>123.15789473684212</v>
      </c>
      <c r="J102" s="21">
        <f>Tablo1345343423232342[[#This Row],[Miktar]]*Tablo1345343423232342[[#This Row],[İskontolu 
Birim Fiyat
KDV HARİÇ]]</f>
        <v>0</v>
      </c>
      <c r="K102" s="21">
        <f>Tablo1345343423232342[[#This Row],[İskontolu 
Toplam Fiyat
KDV HARİÇ]]*1.2</f>
        <v>0</v>
      </c>
      <c r="L102" s="162"/>
      <c r="M102" s="163">
        <f>Tablo1345343423232342[[#This Row],[Adet Fiyatı
KDV HARİÇ
EURO/DOLAR]]-(Tablo1345343423232342[[#This Row],[Adet Fiyatı
KDV HARİÇ
EURO/DOLAR]]*67%)</f>
        <v>40.642105263157902</v>
      </c>
      <c r="N102" s="21">
        <f>Tablo1345343423232342[[#This Row],[Adet Fiyatı
KDV HARİÇ
EURO/DOLAR]]-(Tablo1345343423232342[[#This Row],[Adet Fiyatı
KDV HARİÇ
EURO/DOLAR]]*68%)</f>
        <v>39.410526315789468</v>
      </c>
      <c r="O102" s="21">
        <f>Tablo1345343423232342[[#This Row],[Adet Fiyatı
KDV HARİÇ
EURO/DOLAR]]-(Tablo1345343423232342[[#This Row],[Adet Fiyatı
KDV HARİÇ
EURO/DOLAR]]*64%)</f>
        <v>44.336842105263159</v>
      </c>
      <c r="P102" s="21">
        <f>Tablo1345343423232342[[#This Row],[Adet Fiyatı
KDV HARİÇ
EURO/DOLAR]]-(Tablo1345343423232342[[#This Row],[Adet Fiyatı
KDV HARİÇ
EURO/DOLAR]]*66%)</f>
        <v>41.873684210526321</v>
      </c>
    </row>
    <row r="103" spans="1:16">
      <c r="A103" s="133">
        <v>25</v>
      </c>
      <c r="B103" s="157">
        <v>1455</v>
      </c>
      <c r="C103" s="23" t="s">
        <v>241</v>
      </c>
      <c r="D103" s="27" t="s">
        <v>242</v>
      </c>
      <c r="E103" s="22" t="s">
        <v>0</v>
      </c>
      <c r="F103" s="161">
        <v>0</v>
      </c>
      <c r="G103" s="21">
        <f>VLOOKUP(Tablo1345343423232342[[#This Row],[Ürün Kodu]],GMA!$A:$B,2,0)</f>
        <v>214.4368421052632</v>
      </c>
      <c r="H103" s="154">
        <v>0</v>
      </c>
      <c r="I103" s="21">
        <f>Tablo1345343423232342[[#This Row],[Adet Fiyatı
KDV HARİÇ
EURO/DOLAR]]-(Tablo1345343423232342[[#This Row],[Adet Fiyatı
KDV HARİÇ
EURO/DOLAR]]*Tablo1345343423232342[[#This Row],[İskonto]])</f>
        <v>214.4368421052632</v>
      </c>
      <c r="J103" s="21">
        <f>Tablo1345343423232342[[#This Row],[Miktar]]*Tablo1345343423232342[[#This Row],[İskontolu 
Birim Fiyat
KDV HARİÇ]]</f>
        <v>0</v>
      </c>
      <c r="K103" s="21">
        <f>Tablo1345343423232342[[#This Row],[İskontolu 
Toplam Fiyat
KDV HARİÇ]]*1.2</f>
        <v>0</v>
      </c>
      <c r="L103" s="162"/>
      <c r="M103" s="163">
        <f>Tablo1345343423232342[[#This Row],[Adet Fiyatı
KDV HARİÇ
EURO/DOLAR]]-(Tablo1345343423232342[[#This Row],[Adet Fiyatı
KDV HARİÇ
EURO/DOLAR]]*67%)</f>
        <v>70.764157894736854</v>
      </c>
      <c r="N103" s="21">
        <f>Tablo1345343423232342[[#This Row],[Adet Fiyatı
KDV HARİÇ
EURO/DOLAR]]-(Tablo1345343423232342[[#This Row],[Adet Fiyatı
KDV HARİÇ
EURO/DOLAR]]*68%)</f>
        <v>68.619789473684222</v>
      </c>
      <c r="O103" s="21">
        <f>Tablo1345343423232342[[#This Row],[Adet Fiyatı
KDV HARİÇ
EURO/DOLAR]]-(Tablo1345343423232342[[#This Row],[Adet Fiyatı
KDV HARİÇ
EURO/DOLAR]]*64%)</f>
        <v>77.197263157894753</v>
      </c>
      <c r="P103" s="21">
        <f>Tablo1345343423232342[[#This Row],[Adet Fiyatı
KDV HARİÇ
EURO/DOLAR]]-(Tablo1345343423232342[[#This Row],[Adet Fiyatı
KDV HARİÇ
EURO/DOLAR]]*66%)</f>
        <v>72.908526315789487</v>
      </c>
    </row>
    <row r="104" spans="1:16">
      <c r="A104" s="133">
        <v>110</v>
      </c>
      <c r="B104" s="152">
        <v>1460</v>
      </c>
      <c r="C104" s="23" t="s">
        <v>257</v>
      </c>
      <c r="D104" s="27" t="s">
        <v>251</v>
      </c>
      <c r="E104" s="22" t="s">
        <v>0</v>
      </c>
      <c r="F104" s="161">
        <v>0</v>
      </c>
      <c r="G104" s="21">
        <f>VLOOKUP(Tablo1345343423232342[[#This Row],[Ürün Kodu]],GMA!$A:$B,2,0)</f>
        <v>699.85614035087724</v>
      </c>
      <c r="H104" s="154">
        <v>0</v>
      </c>
      <c r="I104" s="21">
        <f>Tablo1345343423232342[[#This Row],[Adet Fiyatı
KDV HARİÇ
EURO/DOLAR]]-(Tablo1345343423232342[[#This Row],[Adet Fiyatı
KDV HARİÇ
EURO/DOLAR]]*Tablo1345343423232342[[#This Row],[İskonto]])</f>
        <v>699.85614035087724</v>
      </c>
      <c r="J104" s="21">
        <f>Tablo1345343423232342[[#This Row],[Miktar]]*Tablo1345343423232342[[#This Row],[İskontolu 
Birim Fiyat
KDV HARİÇ]]</f>
        <v>0</v>
      </c>
      <c r="K104" s="21">
        <f>Tablo1345343423232342[[#This Row],[İskontolu 
Toplam Fiyat
KDV HARİÇ]]*1.2</f>
        <v>0</v>
      </c>
      <c r="L104" s="162"/>
      <c r="M104" s="163">
        <f>Tablo1345343423232342[[#This Row],[Adet Fiyatı
KDV HARİÇ
EURO/DOLAR]]-(Tablo1345343423232342[[#This Row],[Adet Fiyatı
KDV HARİÇ
EURO/DOLAR]]*67%)</f>
        <v>230.95252631578944</v>
      </c>
      <c r="N104" s="21">
        <f>Tablo1345343423232342[[#This Row],[Adet Fiyatı
KDV HARİÇ
EURO/DOLAR]]-(Tablo1345343423232342[[#This Row],[Adet Fiyatı
KDV HARİÇ
EURO/DOLAR]]*68%)</f>
        <v>223.9539649122807</v>
      </c>
      <c r="O104" s="21">
        <f>Tablo1345343423232342[[#This Row],[Adet Fiyatı
KDV HARİÇ
EURO/DOLAR]]-(Tablo1345343423232342[[#This Row],[Adet Fiyatı
KDV HARİÇ
EURO/DOLAR]]*64%)</f>
        <v>251.94821052631579</v>
      </c>
      <c r="P104" s="21">
        <f>Tablo1345343423232342[[#This Row],[Adet Fiyatı
KDV HARİÇ
EURO/DOLAR]]-(Tablo1345343423232342[[#This Row],[Adet Fiyatı
KDV HARİÇ
EURO/DOLAR]]*66%)</f>
        <v>237.95108771929824</v>
      </c>
    </row>
    <row r="105" spans="1:16">
      <c r="A105" s="133">
        <v>200</v>
      </c>
      <c r="B105" s="157">
        <v>1465</v>
      </c>
      <c r="C105" s="185" t="s">
        <v>992</v>
      </c>
      <c r="D105" s="189" t="s">
        <v>993</v>
      </c>
      <c r="E105" s="184" t="s">
        <v>0</v>
      </c>
      <c r="F105" s="179">
        <v>0</v>
      </c>
      <c r="G105" s="180">
        <f>VLOOKUP(Tablo1345343423232342[[#This Row],[Ürün Kodu]],GMA!$A:$B,2,0)</f>
        <v>661.40350877192986</v>
      </c>
      <c r="H105" s="154">
        <v>0</v>
      </c>
      <c r="I105" s="21">
        <f>Tablo1345343423232342[[#This Row],[Adet Fiyatı
KDV HARİÇ
EURO/DOLAR]]-(Tablo1345343423232342[[#This Row],[Adet Fiyatı
KDV HARİÇ
EURO/DOLAR]]*Tablo1345343423232342[[#This Row],[İskonto]])</f>
        <v>661.40350877192986</v>
      </c>
      <c r="J105" s="21">
        <f>Tablo1345343423232342[[#This Row],[Miktar]]*Tablo1345343423232342[[#This Row],[İskontolu 
Birim Fiyat
KDV HARİÇ]]</f>
        <v>0</v>
      </c>
      <c r="K105" s="21">
        <f>Tablo1345343423232342[[#This Row],[İskontolu 
Toplam Fiyat
KDV HARİÇ]]*1.2</f>
        <v>0</v>
      </c>
      <c r="L105" s="162"/>
      <c r="M105" s="163">
        <f>Tablo1345343423232342[[#This Row],[Adet Fiyatı
KDV HARİÇ
EURO/DOLAR]]-(Tablo1345343423232342[[#This Row],[Adet Fiyatı
KDV HARİÇ
EURO/DOLAR]]*67%)</f>
        <v>218.26315789473682</v>
      </c>
      <c r="N105" s="21">
        <f>Tablo1345343423232342[[#This Row],[Adet Fiyatı
KDV HARİÇ
EURO/DOLAR]]-(Tablo1345343423232342[[#This Row],[Adet Fiyatı
KDV HARİÇ
EURO/DOLAR]]*68%)</f>
        <v>211.64912280701753</v>
      </c>
      <c r="O105" s="21">
        <f>Tablo1345343423232342[[#This Row],[Adet Fiyatı
KDV HARİÇ
EURO/DOLAR]]-(Tablo1345343423232342[[#This Row],[Adet Fiyatı
KDV HARİÇ
EURO/DOLAR]]*64%)</f>
        <v>238.10526315789474</v>
      </c>
      <c r="P105" s="21">
        <f>Tablo1345343423232342[[#This Row],[Adet Fiyatı
KDV HARİÇ
EURO/DOLAR]]-(Tablo1345343423232342[[#This Row],[Adet Fiyatı
KDV HARİÇ
EURO/DOLAR]]*66%)</f>
        <v>224.87719298245611</v>
      </c>
    </row>
    <row r="106" spans="1:16">
      <c r="B106" s="152">
        <v>1470</v>
      </c>
      <c r="C106" s="23" t="s">
        <v>252</v>
      </c>
      <c r="D106" s="27" t="s">
        <v>253</v>
      </c>
      <c r="E106" s="22" t="s">
        <v>0</v>
      </c>
      <c r="F106" s="161">
        <v>0</v>
      </c>
      <c r="G106" s="21">
        <f>VLOOKUP(Tablo1345343423232342[[#This Row],[Ürün Kodu]],GMA!$A:$B,2,0)</f>
        <v>1</v>
      </c>
      <c r="H106" s="154">
        <v>0</v>
      </c>
      <c r="I106" s="21">
        <f>Tablo1345343423232342[[#This Row],[Adet Fiyatı
KDV HARİÇ
EURO/DOLAR]]-(Tablo1345343423232342[[#This Row],[Adet Fiyatı
KDV HARİÇ
EURO/DOLAR]]*Tablo1345343423232342[[#This Row],[İskonto]])</f>
        <v>1</v>
      </c>
      <c r="J106" s="21">
        <f>Tablo1345343423232342[[#This Row],[Miktar]]*Tablo1345343423232342[[#This Row],[İskontolu 
Birim Fiyat
KDV HARİÇ]]</f>
        <v>0</v>
      </c>
      <c r="K106" s="21">
        <f>Tablo1345343423232342[[#This Row],[İskontolu 
Toplam Fiyat
KDV HARİÇ]]*1.2</f>
        <v>0</v>
      </c>
      <c r="L106" s="162"/>
      <c r="M106" s="163">
        <f>Tablo1345343423232342[[#This Row],[Adet Fiyatı
KDV HARİÇ
EURO/DOLAR]]-(Tablo1345343423232342[[#This Row],[Adet Fiyatı
KDV HARİÇ
EURO/DOLAR]]*67%)</f>
        <v>0.32999999999999996</v>
      </c>
      <c r="N106" s="21">
        <f>Tablo1345343423232342[[#This Row],[Adet Fiyatı
KDV HARİÇ
EURO/DOLAR]]-(Tablo1345343423232342[[#This Row],[Adet Fiyatı
KDV HARİÇ
EURO/DOLAR]]*68%)</f>
        <v>0.31999999999999995</v>
      </c>
      <c r="O106" s="21">
        <f>Tablo1345343423232342[[#This Row],[Adet Fiyatı
KDV HARİÇ
EURO/DOLAR]]-(Tablo1345343423232342[[#This Row],[Adet Fiyatı
KDV HARİÇ
EURO/DOLAR]]*64%)</f>
        <v>0.36</v>
      </c>
      <c r="P106" s="21">
        <f>Tablo1345343423232342[[#This Row],[Adet Fiyatı
KDV HARİÇ
EURO/DOLAR]]-(Tablo1345343423232342[[#This Row],[Adet Fiyatı
KDV HARİÇ
EURO/DOLAR]]*66%)</f>
        <v>0.33999999999999997</v>
      </c>
    </row>
    <row r="107" spans="1:16" s="160" customFormat="1">
      <c r="A107" s="156"/>
      <c r="B107" s="157">
        <v>1475</v>
      </c>
      <c r="C107" s="19" t="s">
        <v>715</v>
      </c>
      <c r="D107" s="19" t="s">
        <v>581</v>
      </c>
      <c r="E107" s="54"/>
      <c r="F107" s="158"/>
      <c r="G107" s="33"/>
      <c r="H107" s="154"/>
      <c r="I107" s="71"/>
      <c r="J107" s="71"/>
      <c r="K107" s="71"/>
      <c r="L107" s="33"/>
      <c r="M107" s="159"/>
      <c r="N107" s="71"/>
      <c r="O107" s="71"/>
      <c r="P107" s="71"/>
    </row>
    <row r="108" spans="1:16">
      <c r="A108" s="133">
        <v>110</v>
      </c>
      <c r="B108" s="152">
        <v>1480</v>
      </c>
      <c r="C108" s="23" t="s">
        <v>260</v>
      </c>
      <c r="D108" s="63" t="s">
        <v>582</v>
      </c>
      <c r="E108" s="24">
        <f>IF(Tablo1345343423232342[[#This Row],[İskonto]]="0",(VLOOKUP(Tablo1345343423232342[[#This Row],[Ürün Kodu]],KODLAMA!#REF!,2,0)*(1-Tablo1345343423232342[[#This Row],[İskonto]])),((Tablo1345343423232342[[#This Row],[Adet Fiyatı
KDV HARİÇ
EURO/DOLAR]]/A108)*(1-Tablo1345343423232342[[#This Row],[İskonto]])))</f>
        <v>5.709409888357257</v>
      </c>
      <c r="F108" s="161">
        <v>0</v>
      </c>
      <c r="G108" s="21">
        <f>VLOOKUP(Tablo1345343423232342[[#This Row],[Ürün Kodu]],GMA!$A:$B,2,0)</f>
        <v>628.0350877192983</v>
      </c>
      <c r="H108" s="154">
        <v>0</v>
      </c>
      <c r="I108" s="21">
        <f>Tablo1345343423232342[[#This Row],[Adet Fiyatı
KDV HARİÇ
EURO/DOLAR]]-(Tablo1345343423232342[[#This Row],[Adet Fiyatı
KDV HARİÇ
EURO/DOLAR]]*Tablo1345343423232342[[#This Row],[İskonto]])</f>
        <v>628.0350877192983</v>
      </c>
      <c r="J108" s="21">
        <f>Tablo1345343423232342[[#This Row],[Miktar]]*Tablo1345343423232342[[#This Row],[İskontolu 
Birim Fiyat
KDV HARİÇ]]</f>
        <v>0</v>
      </c>
      <c r="K108" s="21">
        <f>Tablo1345343423232342[[#This Row],[İskontolu 
Toplam Fiyat
KDV HARİÇ]]*1.2</f>
        <v>0</v>
      </c>
      <c r="L108" s="162"/>
      <c r="M108" s="163">
        <f>Tablo1345343423232342[[#This Row],[Adet Fiyatı
KDV HARİÇ
EURO/DOLAR]]-(Tablo1345343423232342[[#This Row],[Adet Fiyatı
KDV HARİÇ
EURO/DOLAR]]*67%)</f>
        <v>207.25157894736839</v>
      </c>
      <c r="N108" s="21">
        <f>Tablo1345343423232342[[#This Row],[Adet Fiyatı
KDV HARİÇ
EURO/DOLAR]]-(Tablo1345343423232342[[#This Row],[Adet Fiyatı
KDV HARİÇ
EURO/DOLAR]]*68%)</f>
        <v>200.97122807017541</v>
      </c>
      <c r="O108" s="21">
        <f>Tablo1345343423232342[[#This Row],[Adet Fiyatı
KDV HARİÇ
EURO/DOLAR]]-(Tablo1345343423232342[[#This Row],[Adet Fiyatı
KDV HARİÇ
EURO/DOLAR]]*64%)</f>
        <v>226.09263157894736</v>
      </c>
      <c r="P108" s="21">
        <f>Tablo1345343423232342[[#This Row],[Adet Fiyatı
KDV HARİÇ
EURO/DOLAR]]-(Tablo1345343423232342[[#This Row],[Adet Fiyatı
KDV HARİÇ
EURO/DOLAR]]*66%)</f>
        <v>213.53192982456142</v>
      </c>
    </row>
    <row r="109" spans="1:16">
      <c r="A109" s="133">
        <v>110</v>
      </c>
      <c r="B109" s="157">
        <v>1485</v>
      </c>
      <c r="C109" s="23" t="s">
        <v>194</v>
      </c>
      <c r="D109" s="63" t="s">
        <v>583</v>
      </c>
      <c r="E109" s="24">
        <f>IF(Tablo1345343423232342[[#This Row],[İskonto]]="0",(VLOOKUP(Tablo1345343423232342[[#This Row],[Ürün Kodu]],KODLAMA!#REF!,2,0)*(1-Tablo1345343423232342[[#This Row],[İskonto]])),((Tablo1345343423232342[[#This Row],[Adet Fiyatı
KDV HARİÇ
EURO/DOLAR]]/A109)*(1-Tablo1345343423232342[[#This Row],[İskonto]])))</f>
        <v>5.7518341307815009</v>
      </c>
      <c r="F109" s="161">
        <v>0</v>
      </c>
      <c r="G109" s="21">
        <f>VLOOKUP(Tablo1345343423232342[[#This Row],[Ürün Kodu]],GMA!$A:$B,2,0)</f>
        <v>632.70175438596505</v>
      </c>
      <c r="H109" s="154">
        <v>0</v>
      </c>
      <c r="I109" s="21">
        <f>Tablo1345343423232342[[#This Row],[Adet Fiyatı
KDV HARİÇ
EURO/DOLAR]]-(Tablo1345343423232342[[#This Row],[Adet Fiyatı
KDV HARİÇ
EURO/DOLAR]]*Tablo1345343423232342[[#This Row],[İskonto]])</f>
        <v>632.70175438596505</v>
      </c>
      <c r="J109" s="21">
        <f>Tablo1345343423232342[[#This Row],[Miktar]]*Tablo1345343423232342[[#This Row],[İskontolu 
Birim Fiyat
KDV HARİÇ]]</f>
        <v>0</v>
      </c>
      <c r="K109" s="21">
        <f>Tablo1345343423232342[[#This Row],[İskontolu 
Toplam Fiyat
KDV HARİÇ]]*1.2</f>
        <v>0</v>
      </c>
      <c r="L109" s="162"/>
      <c r="M109" s="163">
        <f>Tablo1345343423232342[[#This Row],[Adet Fiyatı
KDV HARİÇ
EURO/DOLAR]]-(Tablo1345343423232342[[#This Row],[Adet Fiyatı
KDV HARİÇ
EURO/DOLAR]]*67%)</f>
        <v>208.79157894736846</v>
      </c>
      <c r="N109" s="21">
        <f>Tablo1345343423232342[[#This Row],[Adet Fiyatı
KDV HARİÇ
EURO/DOLAR]]-(Tablo1345343423232342[[#This Row],[Adet Fiyatı
KDV HARİÇ
EURO/DOLAR]]*68%)</f>
        <v>202.46456140350881</v>
      </c>
      <c r="O109" s="21">
        <f>Tablo1345343423232342[[#This Row],[Adet Fiyatı
KDV HARİÇ
EURO/DOLAR]]-(Tablo1345343423232342[[#This Row],[Adet Fiyatı
KDV HARİÇ
EURO/DOLAR]]*64%)</f>
        <v>227.77263157894743</v>
      </c>
      <c r="P109" s="21">
        <f>Tablo1345343423232342[[#This Row],[Adet Fiyatı
KDV HARİÇ
EURO/DOLAR]]-(Tablo1345343423232342[[#This Row],[Adet Fiyatı
KDV HARİÇ
EURO/DOLAR]]*66%)</f>
        <v>215.11859649122812</v>
      </c>
    </row>
    <row r="110" spans="1:16">
      <c r="A110" s="133">
        <v>170</v>
      </c>
      <c r="B110" s="152">
        <v>1490</v>
      </c>
      <c r="C110" s="23" t="s">
        <v>195</v>
      </c>
      <c r="D110" s="63" t="s">
        <v>584</v>
      </c>
      <c r="E110" s="24">
        <f>IF(Tablo1345343423232342[[#This Row],[İskonto]]="0",(VLOOKUP(Tablo1345343423232342[[#This Row],[Ürün Kodu]],KODLAMA!#REF!,2,0)*(1-Tablo1345343423232342[[#This Row],[İskonto]])),((Tablo1345343423232342[[#This Row],[Adet Fiyatı
KDV HARİÇ
EURO/DOLAR]]/A110)*(1-Tablo1345343423232342[[#This Row],[İskonto]])))</f>
        <v>5.1068730650154803</v>
      </c>
      <c r="F110" s="161">
        <v>0</v>
      </c>
      <c r="G110" s="21">
        <f>VLOOKUP(Tablo1345343423232342[[#This Row],[Ürün Kodu]],GMA!$A:$B,2,0)</f>
        <v>868.16842105263163</v>
      </c>
      <c r="H110" s="154">
        <v>0</v>
      </c>
      <c r="I110" s="21">
        <f>Tablo1345343423232342[[#This Row],[Adet Fiyatı
KDV HARİÇ
EURO/DOLAR]]-(Tablo1345343423232342[[#This Row],[Adet Fiyatı
KDV HARİÇ
EURO/DOLAR]]*Tablo1345343423232342[[#This Row],[İskonto]])</f>
        <v>868.16842105263163</v>
      </c>
      <c r="J110" s="21">
        <f>Tablo1345343423232342[[#This Row],[Miktar]]*Tablo1345343423232342[[#This Row],[İskontolu 
Birim Fiyat
KDV HARİÇ]]</f>
        <v>0</v>
      </c>
      <c r="K110" s="21">
        <f>Tablo1345343423232342[[#This Row],[İskontolu 
Toplam Fiyat
KDV HARİÇ]]*1.2</f>
        <v>0</v>
      </c>
      <c r="L110" s="162"/>
      <c r="M110" s="163">
        <f>Tablo1345343423232342[[#This Row],[Adet Fiyatı
KDV HARİÇ
EURO/DOLAR]]-(Tablo1345343423232342[[#This Row],[Adet Fiyatı
KDV HARİÇ
EURO/DOLAR]]*67%)</f>
        <v>286.49557894736836</v>
      </c>
      <c r="N110" s="21">
        <f>Tablo1345343423232342[[#This Row],[Adet Fiyatı
KDV HARİÇ
EURO/DOLAR]]-(Tablo1345343423232342[[#This Row],[Adet Fiyatı
KDV HARİÇ
EURO/DOLAR]]*68%)</f>
        <v>277.81389473684203</v>
      </c>
      <c r="O110" s="21">
        <f>Tablo1345343423232342[[#This Row],[Adet Fiyatı
KDV HARİÇ
EURO/DOLAR]]-(Tablo1345343423232342[[#This Row],[Adet Fiyatı
KDV HARİÇ
EURO/DOLAR]]*64%)</f>
        <v>312.54063157894734</v>
      </c>
      <c r="P110" s="21">
        <f>Tablo1345343423232342[[#This Row],[Adet Fiyatı
KDV HARİÇ
EURO/DOLAR]]-(Tablo1345343423232342[[#This Row],[Adet Fiyatı
KDV HARİÇ
EURO/DOLAR]]*66%)</f>
        <v>295.17726315789469</v>
      </c>
    </row>
    <row r="111" spans="1:16">
      <c r="A111" s="133">
        <v>170</v>
      </c>
      <c r="B111" s="157">
        <v>1495</v>
      </c>
      <c r="C111" s="23" t="s">
        <v>196</v>
      </c>
      <c r="D111" s="63" t="s">
        <v>585</v>
      </c>
      <c r="E111" s="24">
        <f>IF(Tablo1345343423232342[[#This Row],[İskonto]]="0",(VLOOKUP(Tablo1345343423232342[[#This Row],[Ürün Kodu]],KODLAMA!#REF!,2,0)*(1-Tablo1345343423232342[[#This Row],[İskonto]])),((Tablo1345343423232342[[#This Row],[Adet Fiyatı
KDV HARİÇ
EURO/DOLAR]]/A111)*(1-Tablo1345343423232342[[#This Row],[İskonto]])))</f>
        <v>5.147574819401445</v>
      </c>
      <c r="F111" s="161">
        <v>0</v>
      </c>
      <c r="G111" s="21">
        <f>VLOOKUP(Tablo1345343423232342[[#This Row],[Ürün Kodu]],GMA!$A:$B,2,0)</f>
        <v>875.0877192982457</v>
      </c>
      <c r="H111" s="154">
        <v>0</v>
      </c>
      <c r="I111" s="21">
        <f>Tablo1345343423232342[[#This Row],[Adet Fiyatı
KDV HARİÇ
EURO/DOLAR]]-(Tablo1345343423232342[[#This Row],[Adet Fiyatı
KDV HARİÇ
EURO/DOLAR]]*Tablo1345343423232342[[#This Row],[İskonto]])</f>
        <v>875.0877192982457</v>
      </c>
      <c r="J111" s="21">
        <f>Tablo1345343423232342[[#This Row],[Miktar]]*Tablo1345343423232342[[#This Row],[İskontolu 
Birim Fiyat
KDV HARİÇ]]</f>
        <v>0</v>
      </c>
      <c r="K111" s="21">
        <f>Tablo1345343423232342[[#This Row],[İskontolu 
Toplam Fiyat
KDV HARİÇ]]*1.2</f>
        <v>0</v>
      </c>
      <c r="L111" s="162"/>
      <c r="M111" s="163">
        <f>Tablo1345343423232342[[#This Row],[Adet Fiyatı
KDV HARİÇ
EURO/DOLAR]]-(Tablo1345343423232342[[#This Row],[Adet Fiyatı
KDV HARİÇ
EURO/DOLAR]]*67%)</f>
        <v>288.77894736842109</v>
      </c>
      <c r="N111" s="21">
        <f>Tablo1345343423232342[[#This Row],[Adet Fiyatı
KDV HARİÇ
EURO/DOLAR]]-(Tablo1345343423232342[[#This Row],[Adet Fiyatı
KDV HARİÇ
EURO/DOLAR]]*68%)</f>
        <v>280.02807017543853</v>
      </c>
      <c r="O111" s="21">
        <f>Tablo1345343423232342[[#This Row],[Adet Fiyatı
KDV HARİÇ
EURO/DOLAR]]-(Tablo1345343423232342[[#This Row],[Adet Fiyatı
KDV HARİÇ
EURO/DOLAR]]*64%)</f>
        <v>315.03157894736842</v>
      </c>
      <c r="P111" s="21">
        <f>Tablo1345343423232342[[#This Row],[Adet Fiyatı
KDV HARİÇ
EURO/DOLAR]]-(Tablo1345343423232342[[#This Row],[Adet Fiyatı
KDV HARİÇ
EURO/DOLAR]]*66%)</f>
        <v>297.52982456140353</v>
      </c>
    </row>
    <row r="112" spans="1:16" s="160" customFormat="1">
      <c r="A112" s="156"/>
      <c r="B112" s="152">
        <v>1500</v>
      </c>
      <c r="C112" s="19" t="s">
        <v>716</v>
      </c>
      <c r="D112" s="19" t="s">
        <v>484</v>
      </c>
      <c r="E112" s="54"/>
      <c r="F112" s="158"/>
      <c r="G112" s="33"/>
      <c r="H112" s="154"/>
      <c r="I112" s="71"/>
      <c r="J112" s="71"/>
      <c r="K112" s="71"/>
      <c r="L112" s="33"/>
      <c r="M112" s="159"/>
      <c r="N112" s="71"/>
      <c r="O112" s="71"/>
      <c r="P112" s="71"/>
    </row>
    <row r="113" spans="1:17">
      <c r="B113" s="157">
        <v>1505</v>
      </c>
      <c r="C113" s="183" t="s">
        <v>452</v>
      </c>
      <c r="D113" s="183" t="s">
        <v>485</v>
      </c>
      <c r="E113" s="184" t="s">
        <v>0</v>
      </c>
      <c r="F113" s="179">
        <v>0</v>
      </c>
      <c r="G113" s="180">
        <f>VLOOKUP(Tablo1345343423232342[[#This Row],[Ürün Kodu]],GMA!$A:$B,2,0)</f>
        <v>1614.280701754386</v>
      </c>
      <c r="H113" s="154">
        <v>0</v>
      </c>
      <c r="I113" s="21">
        <f>Tablo1345343423232342[[#This Row],[Adet Fiyatı
KDV HARİÇ
EURO/DOLAR]]-(Tablo1345343423232342[[#This Row],[Adet Fiyatı
KDV HARİÇ
EURO/DOLAR]]*Tablo1345343423232342[[#This Row],[İskonto]])</f>
        <v>1614.280701754386</v>
      </c>
      <c r="J113" s="21">
        <f>Tablo1345343423232342[[#This Row],[Miktar]]*Tablo1345343423232342[[#This Row],[İskontolu 
Birim Fiyat
KDV HARİÇ]]</f>
        <v>0</v>
      </c>
      <c r="K113" s="21">
        <f>Tablo1345343423232342[[#This Row],[İskontolu 
Toplam Fiyat
KDV HARİÇ]]*1.2</f>
        <v>0</v>
      </c>
      <c r="L113" s="162"/>
      <c r="M113" s="163">
        <f>Tablo1345343423232342[[#This Row],[Adet Fiyatı
KDV HARİÇ
EURO/DOLAR]]-(Tablo1345343423232342[[#This Row],[Adet Fiyatı
KDV HARİÇ
EURO/DOLAR]]*67%)</f>
        <v>532.71263157894737</v>
      </c>
      <c r="N113" s="21">
        <f>Tablo1345343423232342[[#This Row],[Adet Fiyatı
KDV HARİÇ
EURO/DOLAR]]-(Tablo1345343423232342[[#This Row],[Adet Fiyatı
KDV HARİÇ
EURO/DOLAR]]*68%)</f>
        <v>516.56982456140349</v>
      </c>
      <c r="O113" s="21">
        <f>Tablo1345343423232342[[#This Row],[Adet Fiyatı
KDV HARİÇ
EURO/DOLAR]]-(Tablo1345343423232342[[#This Row],[Adet Fiyatı
KDV HARİÇ
EURO/DOLAR]]*64%)</f>
        <v>581.14105263157899</v>
      </c>
      <c r="P113" s="21">
        <f>Tablo1345343423232342[[#This Row],[Adet Fiyatı
KDV HARİÇ
EURO/DOLAR]]-(Tablo1345343423232342[[#This Row],[Adet Fiyatı
KDV HARİÇ
EURO/DOLAR]]*66%)</f>
        <v>548.85543859649124</v>
      </c>
    </row>
    <row r="114" spans="1:17">
      <c r="B114" s="152">
        <v>1510</v>
      </c>
      <c r="C114" s="183" t="s">
        <v>453</v>
      </c>
      <c r="D114" s="183" t="s">
        <v>486</v>
      </c>
      <c r="E114" s="184" t="s">
        <v>0</v>
      </c>
      <c r="F114" s="179">
        <v>0</v>
      </c>
      <c r="G114" s="180">
        <f>VLOOKUP(Tablo1345343423232342[[#This Row],[Ürün Kodu]],GMA!$A:$B,2,0)</f>
        <v>1976.8210526315791</v>
      </c>
      <c r="H114" s="154">
        <v>0</v>
      </c>
      <c r="I114" s="21">
        <f>Tablo1345343423232342[[#This Row],[Adet Fiyatı
KDV HARİÇ
EURO/DOLAR]]-(Tablo1345343423232342[[#This Row],[Adet Fiyatı
KDV HARİÇ
EURO/DOLAR]]*Tablo1345343423232342[[#This Row],[İskonto]])</f>
        <v>1976.8210526315791</v>
      </c>
      <c r="J114" s="21">
        <f>Tablo1345343423232342[[#This Row],[Miktar]]*Tablo1345343423232342[[#This Row],[İskontolu 
Birim Fiyat
KDV HARİÇ]]</f>
        <v>0</v>
      </c>
      <c r="K114" s="21">
        <f>Tablo1345343423232342[[#This Row],[İskontolu 
Toplam Fiyat
KDV HARİÇ]]*1.2</f>
        <v>0</v>
      </c>
      <c r="L114" s="162"/>
      <c r="M114" s="163">
        <f>Tablo1345343423232342[[#This Row],[Adet Fiyatı
KDV HARİÇ
EURO/DOLAR]]-(Tablo1345343423232342[[#This Row],[Adet Fiyatı
KDV HARİÇ
EURO/DOLAR]]*67%)</f>
        <v>652.35094736842098</v>
      </c>
      <c r="N114" s="21">
        <f>Tablo1345343423232342[[#This Row],[Adet Fiyatı
KDV HARİÇ
EURO/DOLAR]]-(Tablo1345343423232342[[#This Row],[Adet Fiyatı
KDV HARİÇ
EURO/DOLAR]]*68%)</f>
        <v>632.58273684210531</v>
      </c>
      <c r="O114" s="21">
        <f>Tablo1345343423232342[[#This Row],[Adet Fiyatı
KDV HARİÇ
EURO/DOLAR]]-(Tablo1345343423232342[[#This Row],[Adet Fiyatı
KDV HARİÇ
EURO/DOLAR]]*64%)</f>
        <v>711.65557894736844</v>
      </c>
      <c r="P114" s="21">
        <f>Tablo1345343423232342[[#This Row],[Adet Fiyatı
KDV HARİÇ
EURO/DOLAR]]-(Tablo1345343423232342[[#This Row],[Adet Fiyatı
KDV HARİÇ
EURO/DOLAR]]*66%)</f>
        <v>672.11915789473687</v>
      </c>
    </row>
    <row r="115" spans="1:17">
      <c r="B115" s="157">
        <v>1515</v>
      </c>
      <c r="C115" s="183" t="s">
        <v>454</v>
      </c>
      <c r="D115" s="183" t="s">
        <v>487</v>
      </c>
      <c r="E115" s="184" t="s">
        <v>0</v>
      </c>
      <c r="F115" s="179">
        <v>0</v>
      </c>
      <c r="G115" s="180">
        <f>VLOOKUP(Tablo1345343423232342[[#This Row],[Ürün Kodu]],GMA!$A:$B,2,0)</f>
        <v>2307.8947368421054</v>
      </c>
      <c r="H115" s="154">
        <v>0</v>
      </c>
      <c r="I115" s="21">
        <f>Tablo1345343423232342[[#This Row],[Adet Fiyatı
KDV HARİÇ
EURO/DOLAR]]-(Tablo1345343423232342[[#This Row],[Adet Fiyatı
KDV HARİÇ
EURO/DOLAR]]*Tablo1345343423232342[[#This Row],[İskonto]])</f>
        <v>2307.8947368421054</v>
      </c>
      <c r="J115" s="21">
        <f>Tablo1345343423232342[[#This Row],[Miktar]]*Tablo1345343423232342[[#This Row],[İskontolu 
Birim Fiyat
KDV HARİÇ]]</f>
        <v>0</v>
      </c>
      <c r="K115" s="21">
        <f>Tablo1345343423232342[[#This Row],[İskontolu 
Toplam Fiyat
KDV HARİÇ]]*1.2</f>
        <v>0</v>
      </c>
      <c r="L115" s="162"/>
      <c r="M115" s="163">
        <f>Tablo1345343423232342[[#This Row],[Adet Fiyatı
KDV HARİÇ
EURO/DOLAR]]-(Tablo1345343423232342[[#This Row],[Adet Fiyatı
KDV HARİÇ
EURO/DOLAR]]*67%)</f>
        <v>761.6052631578948</v>
      </c>
      <c r="N115" s="21">
        <f>Tablo1345343423232342[[#This Row],[Adet Fiyatı
KDV HARİÇ
EURO/DOLAR]]-(Tablo1345343423232342[[#This Row],[Adet Fiyatı
KDV HARİÇ
EURO/DOLAR]]*68%)</f>
        <v>738.52631578947353</v>
      </c>
      <c r="O115" s="21">
        <f>Tablo1345343423232342[[#This Row],[Adet Fiyatı
KDV HARİÇ
EURO/DOLAR]]-(Tablo1345343423232342[[#This Row],[Adet Fiyatı
KDV HARİÇ
EURO/DOLAR]]*64%)</f>
        <v>830.84210526315792</v>
      </c>
      <c r="P115" s="21">
        <f>Tablo1345343423232342[[#This Row],[Adet Fiyatı
KDV HARİÇ
EURO/DOLAR]]-(Tablo1345343423232342[[#This Row],[Adet Fiyatı
KDV HARİÇ
EURO/DOLAR]]*66%)</f>
        <v>784.68421052631584</v>
      </c>
    </row>
    <row r="116" spans="1:17">
      <c r="B116" s="152">
        <v>1520</v>
      </c>
      <c r="C116" s="183" t="s">
        <v>455</v>
      </c>
      <c r="D116" s="183" t="s">
        <v>488</v>
      </c>
      <c r="E116" s="184" t="s">
        <v>0</v>
      </c>
      <c r="F116" s="179">
        <v>0</v>
      </c>
      <c r="G116" s="180">
        <f>VLOOKUP(Tablo1345343423232342[[#This Row],[Ürün Kodu]],GMA!$A:$B,2,0)</f>
        <v>3316.0947368421057</v>
      </c>
      <c r="H116" s="154">
        <v>0</v>
      </c>
      <c r="I116" s="21">
        <f>Tablo1345343423232342[[#This Row],[Adet Fiyatı
KDV HARİÇ
EURO/DOLAR]]-(Tablo1345343423232342[[#This Row],[Adet Fiyatı
KDV HARİÇ
EURO/DOLAR]]*Tablo1345343423232342[[#This Row],[İskonto]])</f>
        <v>3316.0947368421057</v>
      </c>
      <c r="J116" s="21">
        <f>Tablo1345343423232342[[#This Row],[Miktar]]*Tablo1345343423232342[[#This Row],[İskontolu 
Birim Fiyat
KDV HARİÇ]]</f>
        <v>0</v>
      </c>
      <c r="K116" s="21">
        <f>Tablo1345343423232342[[#This Row],[İskontolu 
Toplam Fiyat
KDV HARİÇ]]*1.2</f>
        <v>0</v>
      </c>
      <c r="L116" s="162"/>
      <c r="M116" s="163">
        <f>Tablo1345343423232342[[#This Row],[Adet Fiyatı
KDV HARİÇ
EURO/DOLAR]]-(Tablo1345343423232342[[#This Row],[Adet Fiyatı
KDV HARİÇ
EURO/DOLAR]]*67%)</f>
        <v>1094.3112631578947</v>
      </c>
      <c r="N116" s="21">
        <f>Tablo1345343423232342[[#This Row],[Adet Fiyatı
KDV HARİÇ
EURO/DOLAR]]-(Tablo1345343423232342[[#This Row],[Adet Fiyatı
KDV HARİÇ
EURO/DOLAR]]*68%)</f>
        <v>1061.1503157894736</v>
      </c>
      <c r="O116" s="21">
        <f>Tablo1345343423232342[[#This Row],[Adet Fiyatı
KDV HARİÇ
EURO/DOLAR]]-(Tablo1345343423232342[[#This Row],[Adet Fiyatı
KDV HARİÇ
EURO/DOLAR]]*64%)</f>
        <v>1193.7941052631581</v>
      </c>
      <c r="P116" s="21">
        <f>Tablo1345343423232342[[#This Row],[Adet Fiyatı
KDV HARİÇ
EURO/DOLAR]]-(Tablo1345343423232342[[#This Row],[Adet Fiyatı
KDV HARİÇ
EURO/DOLAR]]*66%)</f>
        <v>1127.4722105263158</v>
      </c>
    </row>
    <row r="117" spans="1:17">
      <c r="B117" s="157">
        <v>1525</v>
      </c>
      <c r="C117" s="29" t="s">
        <v>192</v>
      </c>
      <c r="D117" s="29" t="s">
        <v>234</v>
      </c>
      <c r="E117" s="22" t="s">
        <v>0</v>
      </c>
      <c r="F117" s="161">
        <v>0</v>
      </c>
      <c r="G117" s="21">
        <f>VLOOKUP(Tablo1345343423232342[[#This Row],[Ürün Kodu]],GMA!$A:$B,2,0)</f>
        <v>48.926315789473684</v>
      </c>
      <c r="H117" s="154">
        <v>0</v>
      </c>
      <c r="I117" s="21">
        <f>Tablo1345343423232342[[#This Row],[Adet Fiyatı
KDV HARİÇ
EURO/DOLAR]]-(Tablo1345343423232342[[#This Row],[Adet Fiyatı
KDV HARİÇ
EURO/DOLAR]]*Tablo1345343423232342[[#This Row],[İskonto]])</f>
        <v>48.926315789473684</v>
      </c>
      <c r="J117" s="21">
        <f>Tablo1345343423232342[[#This Row],[Miktar]]*Tablo1345343423232342[[#This Row],[İskontolu 
Birim Fiyat
KDV HARİÇ]]</f>
        <v>0</v>
      </c>
      <c r="K117" s="21">
        <f>Tablo1345343423232342[[#This Row],[İskontolu 
Toplam Fiyat
KDV HARİÇ]]*1.2</f>
        <v>0</v>
      </c>
      <c r="L117" s="162"/>
      <c r="M117" s="163">
        <f>Tablo1345343423232342[[#This Row],[Adet Fiyatı
KDV HARİÇ
EURO/DOLAR]]-(Tablo1345343423232342[[#This Row],[Adet Fiyatı
KDV HARİÇ
EURO/DOLAR]]*67%)</f>
        <v>16.145684210526312</v>
      </c>
      <c r="N117" s="21">
        <f>Tablo1345343423232342[[#This Row],[Adet Fiyatı
KDV HARİÇ
EURO/DOLAR]]-(Tablo1345343423232342[[#This Row],[Adet Fiyatı
KDV HARİÇ
EURO/DOLAR]]*68%)</f>
        <v>15.656421052631579</v>
      </c>
      <c r="O117" s="21">
        <f>Tablo1345343423232342[[#This Row],[Adet Fiyatı
KDV HARİÇ
EURO/DOLAR]]-(Tablo1345343423232342[[#This Row],[Adet Fiyatı
KDV HARİÇ
EURO/DOLAR]]*64%)</f>
        <v>17.613473684210526</v>
      </c>
      <c r="P117" s="21">
        <f>Tablo1345343423232342[[#This Row],[Adet Fiyatı
KDV HARİÇ
EURO/DOLAR]]-(Tablo1345343423232342[[#This Row],[Adet Fiyatı
KDV HARİÇ
EURO/DOLAR]]*66%)</f>
        <v>16.634947368421052</v>
      </c>
    </row>
    <row r="118" spans="1:17">
      <c r="B118" s="152">
        <v>1530</v>
      </c>
      <c r="C118" s="36" t="s">
        <v>820</v>
      </c>
      <c r="D118" s="36" t="s">
        <v>838</v>
      </c>
      <c r="E118" s="22" t="s">
        <v>0</v>
      </c>
      <c r="F118" s="161">
        <v>0</v>
      </c>
      <c r="G118" s="21">
        <f>VLOOKUP(Tablo1345343423232342[[#This Row],[Ürün Kodu]],GMA!$A:$B,2,0)</f>
        <v>62.456140350877199</v>
      </c>
      <c r="H118" s="154">
        <v>0</v>
      </c>
      <c r="I118" s="21">
        <f>Tablo1345343423232342[[#This Row],[Adet Fiyatı
KDV HARİÇ
EURO/DOLAR]]-(Tablo1345343423232342[[#This Row],[Adet Fiyatı
KDV HARİÇ
EURO/DOLAR]]*Tablo1345343423232342[[#This Row],[İskonto]])</f>
        <v>62.456140350877199</v>
      </c>
      <c r="J118" s="21">
        <f>Tablo1345343423232342[[#This Row],[Miktar]]*Tablo1345343423232342[[#This Row],[İskontolu 
Birim Fiyat
KDV HARİÇ]]</f>
        <v>0</v>
      </c>
      <c r="K118" s="21">
        <f>Tablo1345343423232342[[#This Row],[İskontolu 
Toplam Fiyat
KDV HARİÇ]]*1.2</f>
        <v>0</v>
      </c>
      <c r="L118" s="162"/>
      <c r="M118" s="163">
        <f>Tablo1345343423232342[[#This Row],[Adet Fiyatı
KDV HARİÇ
EURO/DOLAR]]-(Tablo1345343423232342[[#This Row],[Adet Fiyatı
KDV HARİÇ
EURO/DOLAR]]*67%)</f>
        <v>20.610526315789471</v>
      </c>
      <c r="N118" s="21">
        <f>Tablo1345343423232342[[#This Row],[Adet Fiyatı
KDV HARİÇ
EURO/DOLAR]]-(Tablo1345343423232342[[#This Row],[Adet Fiyatı
KDV HARİÇ
EURO/DOLAR]]*68%)</f>
        <v>19.9859649122807</v>
      </c>
      <c r="O118" s="21">
        <f>Tablo1345343423232342[[#This Row],[Adet Fiyatı
KDV HARİÇ
EURO/DOLAR]]-(Tablo1345343423232342[[#This Row],[Adet Fiyatı
KDV HARİÇ
EURO/DOLAR]]*64%)</f>
        <v>22.484210526315792</v>
      </c>
      <c r="P118" s="21">
        <f>Tablo1345343423232342[[#This Row],[Adet Fiyatı
KDV HARİÇ
EURO/DOLAR]]-(Tablo1345343423232342[[#This Row],[Adet Fiyatı
KDV HARİÇ
EURO/DOLAR]]*66%)</f>
        <v>21.235087719298242</v>
      </c>
    </row>
    <row r="119" spans="1:17">
      <c r="B119" s="157">
        <v>1535</v>
      </c>
      <c r="C119" s="29" t="s">
        <v>632</v>
      </c>
      <c r="D119" s="30" t="s">
        <v>641</v>
      </c>
      <c r="E119" s="22" t="s">
        <v>0</v>
      </c>
      <c r="F119" s="161">
        <v>0</v>
      </c>
      <c r="G119" s="21">
        <f>VLOOKUP(Tablo1345343423232342[[#This Row],[Ürün Kodu]],GMA!$A:$B,2,0)</f>
        <v>277.19298245614038</v>
      </c>
      <c r="H119" s="154">
        <v>0</v>
      </c>
      <c r="I119" s="21">
        <f>Tablo1345343423232342[[#This Row],[Adet Fiyatı
KDV HARİÇ
EURO/DOLAR]]-(Tablo1345343423232342[[#This Row],[Adet Fiyatı
KDV HARİÇ
EURO/DOLAR]]*Tablo1345343423232342[[#This Row],[İskonto]])</f>
        <v>277.19298245614038</v>
      </c>
      <c r="J119" s="21">
        <f>Tablo1345343423232342[[#This Row],[Miktar]]*Tablo1345343423232342[[#This Row],[İskontolu 
Birim Fiyat
KDV HARİÇ]]</f>
        <v>0</v>
      </c>
      <c r="K119" s="21">
        <f>Tablo1345343423232342[[#This Row],[İskontolu 
Toplam Fiyat
KDV HARİÇ]]*1.2</f>
        <v>0</v>
      </c>
      <c r="L119" s="162"/>
      <c r="M119" s="163">
        <f>Tablo1345343423232342[[#This Row],[Adet Fiyatı
KDV HARİÇ
EURO/DOLAR]]-(Tablo1345343423232342[[#This Row],[Adet Fiyatı
KDV HARİÇ
EURO/DOLAR]]*67%)</f>
        <v>91.473684210526329</v>
      </c>
      <c r="N119" s="21">
        <f>Tablo1345343423232342[[#This Row],[Adet Fiyatı
KDV HARİÇ
EURO/DOLAR]]-(Tablo1345343423232342[[#This Row],[Adet Fiyatı
KDV HARİÇ
EURO/DOLAR]]*68%)</f>
        <v>88.701754385964904</v>
      </c>
      <c r="O119" s="21">
        <f>Tablo1345343423232342[[#This Row],[Adet Fiyatı
KDV HARİÇ
EURO/DOLAR]]-(Tablo1345343423232342[[#This Row],[Adet Fiyatı
KDV HARİÇ
EURO/DOLAR]]*64%)</f>
        <v>99.789473684210549</v>
      </c>
      <c r="P119" s="21">
        <f>Tablo1345343423232342[[#This Row],[Adet Fiyatı
KDV HARİÇ
EURO/DOLAR]]-(Tablo1345343423232342[[#This Row],[Adet Fiyatı
KDV HARİÇ
EURO/DOLAR]]*66%)</f>
        <v>94.245614035087726</v>
      </c>
    </row>
    <row r="120" spans="1:17">
      <c r="B120" s="152">
        <v>1540</v>
      </c>
      <c r="C120" s="29" t="s">
        <v>633</v>
      </c>
      <c r="D120" s="30" t="s">
        <v>642</v>
      </c>
      <c r="E120" s="22" t="s">
        <v>0</v>
      </c>
      <c r="F120" s="161">
        <v>0</v>
      </c>
      <c r="G120" s="21">
        <f>VLOOKUP(Tablo1345343423232342[[#This Row],[Ürün Kodu]],GMA!$A:$B,2,0)</f>
        <v>280.70175438596493</v>
      </c>
      <c r="H120" s="154">
        <v>0</v>
      </c>
      <c r="I120" s="21">
        <f>Tablo1345343423232342[[#This Row],[Adet Fiyatı
KDV HARİÇ
EURO/DOLAR]]-(Tablo1345343423232342[[#This Row],[Adet Fiyatı
KDV HARİÇ
EURO/DOLAR]]*Tablo1345343423232342[[#This Row],[İskonto]])</f>
        <v>280.70175438596493</v>
      </c>
      <c r="J120" s="21">
        <f>Tablo1345343423232342[[#This Row],[Miktar]]*Tablo1345343423232342[[#This Row],[İskontolu 
Birim Fiyat
KDV HARİÇ]]</f>
        <v>0</v>
      </c>
      <c r="K120" s="21">
        <f>Tablo1345343423232342[[#This Row],[İskontolu 
Toplam Fiyat
KDV HARİÇ]]*1.2</f>
        <v>0</v>
      </c>
      <c r="L120" s="162"/>
      <c r="M120" s="163">
        <f>Tablo1345343423232342[[#This Row],[Adet Fiyatı
KDV HARİÇ
EURO/DOLAR]]-(Tablo1345343423232342[[#This Row],[Adet Fiyatı
KDV HARİÇ
EURO/DOLAR]]*67%)</f>
        <v>92.631578947368411</v>
      </c>
      <c r="N120" s="21">
        <f>Tablo1345343423232342[[#This Row],[Adet Fiyatı
KDV HARİÇ
EURO/DOLAR]]-(Tablo1345343423232342[[#This Row],[Adet Fiyatı
KDV HARİÇ
EURO/DOLAR]]*68%)</f>
        <v>89.824561403508767</v>
      </c>
      <c r="O120" s="21">
        <f>Tablo1345343423232342[[#This Row],[Adet Fiyatı
KDV HARİÇ
EURO/DOLAR]]-(Tablo1345343423232342[[#This Row],[Adet Fiyatı
KDV HARİÇ
EURO/DOLAR]]*64%)</f>
        <v>101.05263157894737</v>
      </c>
      <c r="P120" s="21">
        <f>Tablo1345343423232342[[#This Row],[Adet Fiyatı
KDV HARİÇ
EURO/DOLAR]]-(Tablo1345343423232342[[#This Row],[Adet Fiyatı
KDV HARİÇ
EURO/DOLAR]]*66%)</f>
        <v>95.438596491228054</v>
      </c>
    </row>
    <row r="121" spans="1:17" s="160" customFormat="1">
      <c r="A121" s="156"/>
      <c r="B121" s="157">
        <v>1545</v>
      </c>
      <c r="C121" s="19" t="s">
        <v>870</v>
      </c>
      <c r="D121" s="19" t="s">
        <v>869</v>
      </c>
      <c r="E121" s="22"/>
      <c r="F121" s="161"/>
      <c r="G121" s="21"/>
      <c r="H121" s="154"/>
      <c r="I121" s="21"/>
      <c r="J121" s="21"/>
      <c r="K121" s="21"/>
      <c r="L121" s="162"/>
      <c r="M121" s="163"/>
      <c r="N121" s="21"/>
      <c r="O121" s="21"/>
      <c r="P121" s="21"/>
      <c r="Q121" s="9"/>
    </row>
    <row r="122" spans="1:17">
      <c r="B122" s="152">
        <v>1550</v>
      </c>
      <c r="C122" s="29" t="s">
        <v>861</v>
      </c>
      <c r="D122" s="29" t="s">
        <v>862</v>
      </c>
      <c r="E122" s="22" t="s">
        <v>0</v>
      </c>
      <c r="F122" s="161">
        <v>0</v>
      </c>
      <c r="G122" s="21">
        <f>VLOOKUP(Tablo1345343423232342[[#This Row],[Ürün Kodu]],GMA!$A:$B,2,0)</f>
        <v>901.33333333333337</v>
      </c>
      <c r="H122" s="154">
        <v>0</v>
      </c>
      <c r="I122" s="21">
        <f>Tablo1345343423232342[[#This Row],[Adet Fiyatı
KDV HARİÇ
EURO/DOLAR]]-(Tablo1345343423232342[[#This Row],[Adet Fiyatı
KDV HARİÇ
EURO/DOLAR]]*Tablo1345343423232342[[#This Row],[İskonto]])</f>
        <v>901.33333333333337</v>
      </c>
      <c r="J122" s="21">
        <f>Tablo1345343423232342[[#This Row],[Miktar]]*Tablo1345343423232342[[#This Row],[İskontolu 
Birim Fiyat
KDV HARİÇ]]</f>
        <v>0</v>
      </c>
      <c r="K122" s="21">
        <f>Tablo1345343423232342[[#This Row],[İskontolu 
Toplam Fiyat
KDV HARİÇ]]*1.2</f>
        <v>0</v>
      </c>
      <c r="L122" s="162"/>
      <c r="M122" s="163">
        <f>Tablo1345343423232342[[#This Row],[Adet Fiyatı
KDV HARİÇ
EURO/DOLAR]]-(Tablo1345343423232342[[#This Row],[Adet Fiyatı
KDV HARİÇ
EURO/DOLAR]]*67%)</f>
        <v>297.43999999999994</v>
      </c>
      <c r="N122" s="21">
        <f>Tablo1345343423232342[[#This Row],[Adet Fiyatı
KDV HARİÇ
EURO/DOLAR]]-(Tablo1345343423232342[[#This Row],[Adet Fiyatı
KDV HARİÇ
EURO/DOLAR]]*68%)</f>
        <v>288.42666666666662</v>
      </c>
      <c r="O122" s="21">
        <f>Tablo1345343423232342[[#This Row],[Adet Fiyatı
KDV HARİÇ
EURO/DOLAR]]-(Tablo1345343423232342[[#This Row],[Adet Fiyatı
KDV HARİÇ
EURO/DOLAR]]*64%)</f>
        <v>324.48</v>
      </c>
      <c r="P122" s="21">
        <f>Tablo1345343423232342[[#This Row],[Adet Fiyatı
KDV HARİÇ
EURO/DOLAR]]-(Tablo1345343423232342[[#This Row],[Adet Fiyatı
KDV HARİÇ
EURO/DOLAR]]*66%)</f>
        <v>306.45333333333326</v>
      </c>
    </row>
    <row r="123" spans="1:17">
      <c r="B123" s="157">
        <v>1555</v>
      </c>
      <c r="C123" s="29" t="s">
        <v>863</v>
      </c>
      <c r="D123" s="29" t="s">
        <v>864</v>
      </c>
      <c r="E123" s="22" t="s">
        <v>0</v>
      </c>
      <c r="F123" s="161">
        <v>0</v>
      </c>
      <c r="G123" s="21">
        <f>VLOOKUP(Tablo1345343423232342[[#This Row],[Ürün Kodu]],GMA!$A:$B,2,0)</f>
        <v>1381.3333333333337</v>
      </c>
      <c r="H123" s="154">
        <v>0</v>
      </c>
      <c r="I123" s="21">
        <f>Tablo1345343423232342[[#This Row],[Adet Fiyatı
KDV HARİÇ
EURO/DOLAR]]-(Tablo1345343423232342[[#This Row],[Adet Fiyatı
KDV HARİÇ
EURO/DOLAR]]*Tablo1345343423232342[[#This Row],[İskonto]])</f>
        <v>1381.3333333333337</v>
      </c>
      <c r="J123" s="21">
        <f>Tablo1345343423232342[[#This Row],[Miktar]]*Tablo1345343423232342[[#This Row],[İskontolu 
Birim Fiyat
KDV HARİÇ]]</f>
        <v>0</v>
      </c>
      <c r="K123" s="21">
        <f>Tablo1345343423232342[[#This Row],[İskontolu 
Toplam Fiyat
KDV HARİÇ]]*1.2</f>
        <v>0</v>
      </c>
      <c r="L123" s="162"/>
      <c r="M123" s="163">
        <f>Tablo1345343423232342[[#This Row],[Adet Fiyatı
KDV HARİÇ
EURO/DOLAR]]-(Tablo1345343423232342[[#This Row],[Adet Fiyatı
KDV HARİÇ
EURO/DOLAR]]*67%)</f>
        <v>455.84000000000003</v>
      </c>
      <c r="N123" s="21">
        <f>Tablo1345343423232342[[#This Row],[Adet Fiyatı
KDV HARİÇ
EURO/DOLAR]]-(Tablo1345343423232342[[#This Row],[Adet Fiyatı
KDV HARİÇ
EURO/DOLAR]]*68%)</f>
        <v>442.02666666666676</v>
      </c>
      <c r="O123" s="21">
        <f>Tablo1345343423232342[[#This Row],[Adet Fiyatı
KDV HARİÇ
EURO/DOLAR]]-(Tablo1345343423232342[[#This Row],[Adet Fiyatı
KDV HARİÇ
EURO/DOLAR]]*64%)</f>
        <v>497.28000000000009</v>
      </c>
      <c r="P123" s="21">
        <f>Tablo1345343423232342[[#This Row],[Adet Fiyatı
KDV HARİÇ
EURO/DOLAR]]-(Tablo1345343423232342[[#This Row],[Adet Fiyatı
KDV HARİÇ
EURO/DOLAR]]*66%)</f>
        <v>469.65333333333342</v>
      </c>
    </row>
    <row r="124" spans="1:17">
      <c r="B124" s="152">
        <v>1560</v>
      </c>
      <c r="C124" s="29" t="s">
        <v>865</v>
      </c>
      <c r="D124" s="29" t="s">
        <v>866</v>
      </c>
      <c r="E124" s="22" t="s">
        <v>0</v>
      </c>
      <c r="F124" s="161">
        <v>0</v>
      </c>
      <c r="G124" s="21">
        <f>VLOOKUP(Tablo1345343423232342[[#This Row],[Ürün Kodu]],GMA!$A:$B,2,0)</f>
        <v>2480</v>
      </c>
      <c r="H124" s="154">
        <v>0</v>
      </c>
      <c r="I124" s="21">
        <f>Tablo1345343423232342[[#This Row],[Adet Fiyatı
KDV HARİÇ
EURO/DOLAR]]-(Tablo1345343423232342[[#This Row],[Adet Fiyatı
KDV HARİÇ
EURO/DOLAR]]*Tablo1345343423232342[[#This Row],[İskonto]])</f>
        <v>2480</v>
      </c>
      <c r="J124" s="21">
        <f>Tablo1345343423232342[[#This Row],[Miktar]]*Tablo1345343423232342[[#This Row],[İskontolu 
Birim Fiyat
KDV HARİÇ]]</f>
        <v>0</v>
      </c>
      <c r="K124" s="21">
        <f>Tablo1345343423232342[[#This Row],[İskontolu 
Toplam Fiyat
KDV HARİÇ]]*1.2</f>
        <v>0</v>
      </c>
      <c r="L124" s="162"/>
      <c r="M124" s="163">
        <f>Tablo1345343423232342[[#This Row],[Adet Fiyatı
KDV HARİÇ
EURO/DOLAR]]-(Tablo1345343423232342[[#This Row],[Adet Fiyatı
KDV HARİÇ
EURO/DOLAR]]*67%)</f>
        <v>818.39999999999986</v>
      </c>
      <c r="N124" s="21">
        <f>Tablo1345343423232342[[#This Row],[Adet Fiyatı
KDV HARİÇ
EURO/DOLAR]]-(Tablo1345343423232342[[#This Row],[Adet Fiyatı
KDV HARİÇ
EURO/DOLAR]]*68%)</f>
        <v>793.59999999999991</v>
      </c>
      <c r="O124" s="21">
        <f>Tablo1345343423232342[[#This Row],[Adet Fiyatı
KDV HARİÇ
EURO/DOLAR]]-(Tablo1345343423232342[[#This Row],[Adet Fiyatı
KDV HARİÇ
EURO/DOLAR]]*64%)</f>
        <v>892.8</v>
      </c>
      <c r="P124" s="21">
        <f>Tablo1345343423232342[[#This Row],[Adet Fiyatı
KDV HARİÇ
EURO/DOLAR]]-(Tablo1345343423232342[[#This Row],[Adet Fiyatı
KDV HARİÇ
EURO/DOLAR]]*66%)</f>
        <v>843.19999999999982</v>
      </c>
    </row>
    <row r="125" spans="1:17">
      <c r="B125" s="157">
        <v>1565</v>
      </c>
      <c r="C125" s="29" t="s">
        <v>867</v>
      </c>
      <c r="D125" s="29" t="s">
        <v>868</v>
      </c>
      <c r="E125" s="22" t="s">
        <v>0</v>
      </c>
      <c r="F125" s="161">
        <v>0</v>
      </c>
      <c r="G125" s="21">
        <f>VLOOKUP(Tablo1345343423232342[[#This Row],[Ürün Kodu]],GMA!$A:$B,2,0)</f>
        <v>634.66666666666674</v>
      </c>
      <c r="H125" s="154">
        <v>0</v>
      </c>
      <c r="I125" s="21">
        <f>Tablo1345343423232342[[#This Row],[Adet Fiyatı
KDV HARİÇ
EURO/DOLAR]]-(Tablo1345343423232342[[#This Row],[Adet Fiyatı
KDV HARİÇ
EURO/DOLAR]]*Tablo1345343423232342[[#This Row],[İskonto]])</f>
        <v>634.66666666666674</v>
      </c>
      <c r="J125" s="21">
        <f>Tablo1345343423232342[[#This Row],[Miktar]]*Tablo1345343423232342[[#This Row],[İskontolu 
Birim Fiyat
KDV HARİÇ]]</f>
        <v>0</v>
      </c>
      <c r="K125" s="21">
        <f>Tablo1345343423232342[[#This Row],[İskontolu 
Toplam Fiyat
KDV HARİÇ]]*1.2</f>
        <v>0</v>
      </c>
      <c r="L125" s="162"/>
      <c r="M125" s="163">
        <f>Tablo1345343423232342[[#This Row],[Adet Fiyatı
KDV HARİÇ
EURO/DOLAR]]-(Tablo1345343423232342[[#This Row],[Adet Fiyatı
KDV HARİÇ
EURO/DOLAR]]*67%)</f>
        <v>209.44</v>
      </c>
      <c r="N125" s="21">
        <f>Tablo1345343423232342[[#This Row],[Adet Fiyatı
KDV HARİÇ
EURO/DOLAR]]-(Tablo1345343423232342[[#This Row],[Adet Fiyatı
KDV HARİÇ
EURO/DOLAR]]*68%)</f>
        <v>203.09333333333331</v>
      </c>
      <c r="O125" s="21">
        <f>Tablo1345343423232342[[#This Row],[Adet Fiyatı
KDV HARİÇ
EURO/DOLAR]]-(Tablo1345343423232342[[#This Row],[Adet Fiyatı
KDV HARİÇ
EURO/DOLAR]]*64%)</f>
        <v>228.48000000000002</v>
      </c>
      <c r="P125" s="21">
        <f>Tablo1345343423232342[[#This Row],[Adet Fiyatı
KDV HARİÇ
EURO/DOLAR]]-(Tablo1345343423232342[[#This Row],[Adet Fiyatı
KDV HARİÇ
EURO/DOLAR]]*66%)</f>
        <v>215.78666666666669</v>
      </c>
    </row>
    <row r="126" spans="1:17" s="160" customFormat="1" ht="12">
      <c r="A126" s="156"/>
      <c r="B126" s="152">
        <v>1570</v>
      </c>
      <c r="C126" s="19" t="s">
        <v>847</v>
      </c>
      <c r="D126" s="61" t="s">
        <v>672</v>
      </c>
      <c r="E126" s="54"/>
      <c r="F126" s="167"/>
      <c r="G126" s="33"/>
      <c r="H126" s="154"/>
      <c r="I126" s="71"/>
      <c r="J126" s="71"/>
      <c r="K126" s="71"/>
      <c r="L126" s="168"/>
      <c r="M126" s="33"/>
      <c r="N126" s="33"/>
      <c r="O126" s="71"/>
      <c r="P126" s="71"/>
    </row>
    <row r="127" spans="1:17" s="160" customFormat="1">
      <c r="A127" s="156"/>
      <c r="B127" s="157">
        <v>1575</v>
      </c>
      <c r="C127" s="19" t="s">
        <v>717</v>
      </c>
      <c r="D127" s="19" t="s">
        <v>679</v>
      </c>
      <c r="E127" s="54"/>
      <c r="F127" s="158"/>
      <c r="G127" s="33"/>
      <c r="H127" s="154"/>
      <c r="I127" s="71"/>
      <c r="J127" s="71"/>
      <c r="K127" s="71"/>
      <c r="L127" s="33"/>
      <c r="M127" s="159"/>
      <c r="N127" s="71"/>
      <c r="O127" s="71"/>
      <c r="P127" s="71"/>
    </row>
    <row r="128" spans="1:17">
      <c r="B128" s="152">
        <v>1580</v>
      </c>
      <c r="C128" s="29" t="s">
        <v>65</v>
      </c>
      <c r="D128" s="23" t="s">
        <v>254</v>
      </c>
      <c r="E128" s="22" t="s">
        <v>0</v>
      </c>
      <c r="F128" s="161">
        <v>0</v>
      </c>
      <c r="G128" s="21">
        <f>VLOOKUP(Tablo1345343423232342[[#This Row],[Ürün Kodu]],GMA!$A:$B,2,0)</f>
        <v>814.49122807017545</v>
      </c>
      <c r="H128" s="154">
        <v>0</v>
      </c>
      <c r="I128" s="21">
        <f>Tablo1345343423232342[[#This Row],[Adet Fiyatı
KDV HARİÇ
EURO/DOLAR]]-(Tablo1345343423232342[[#This Row],[Adet Fiyatı
KDV HARİÇ
EURO/DOLAR]]*Tablo1345343423232342[[#This Row],[İskonto]])</f>
        <v>814.49122807017545</v>
      </c>
      <c r="J128" s="21">
        <f>Tablo1345343423232342[[#This Row],[Miktar]]*Tablo1345343423232342[[#This Row],[İskontolu 
Birim Fiyat
KDV HARİÇ]]</f>
        <v>0</v>
      </c>
      <c r="K128" s="21">
        <f>Tablo1345343423232342[[#This Row],[İskontolu 
Toplam Fiyat
KDV HARİÇ]]*1.2</f>
        <v>0</v>
      </c>
      <c r="L128" s="162"/>
      <c r="M128" s="163">
        <f>Tablo1345343423232342[[#This Row],[Adet Fiyatı
KDV HARİÇ
EURO/DOLAR]]-(Tablo1345343423232342[[#This Row],[Adet Fiyatı
KDV HARİÇ
EURO/DOLAR]]*67%)</f>
        <v>268.78210526315786</v>
      </c>
      <c r="N128" s="21">
        <f>Tablo1345343423232342[[#This Row],[Adet Fiyatı
KDV HARİÇ
EURO/DOLAR]]-(Tablo1345343423232342[[#This Row],[Adet Fiyatı
KDV HARİÇ
EURO/DOLAR]]*68%)</f>
        <v>260.6371929824561</v>
      </c>
      <c r="O128" s="21">
        <f>Tablo1345343423232342[[#This Row],[Adet Fiyatı
KDV HARİÇ
EURO/DOLAR]]-(Tablo1345343423232342[[#This Row],[Adet Fiyatı
KDV HARİÇ
EURO/DOLAR]]*64%)</f>
        <v>293.21684210526314</v>
      </c>
      <c r="P128" s="21">
        <f>Tablo1345343423232342[[#This Row],[Adet Fiyatı
KDV HARİÇ
EURO/DOLAR]]-(Tablo1345343423232342[[#This Row],[Adet Fiyatı
KDV HARİÇ
EURO/DOLAR]]*66%)</f>
        <v>276.92701754385962</v>
      </c>
    </row>
    <row r="129" spans="2:16">
      <c r="B129" s="157">
        <v>1585</v>
      </c>
      <c r="C129" s="29" t="s">
        <v>1</v>
      </c>
      <c r="D129" s="23" t="s">
        <v>255</v>
      </c>
      <c r="E129" s="22" t="s">
        <v>0</v>
      </c>
      <c r="F129" s="161">
        <v>0</v>
      </c>
      <c r="G129" s="21">
        <f>VLOOKUP(Tablo1345343423232342[[#This Row],[Ürün Kodu]],GMA!$A:$B,2,0)</f>
        <v>834.00000000000011</v>
      </c>
      <c r="H129" s="154">
        <v>0</v>
      </c>
      <c r="I129" s="21">
        <f>Tablo1345343423232342[[#This Row],[Adet Fiyatı
KDV HARİÇ
EURO/DOLAR]]-(Tablo1345343423232342[[#This Row],[Adet Fiyatı
KDV HARİÇ
EURO/DOLAR]]*Tablo1345343423232342[[#This Row],[İskonto]])</f>
        <v>834.00000000000011</v>
      </c>
      <c r="J129" s="21">
        <f>Tablo1345343423232342[[#This Row],[Miktar]]*Tablo1345343423232342[[#This Row],[İskontolu 
Birim Fiyat
KDV HARİÇ]]</f>
        <v>0</v>
      </c>
      <c r="K129" s="21">
        <f>Tablo1345343423232342[[#This Row],[İskontolu 
Toplam Fiyat
KDV HARİÇ]]*1.2</f>
        <v>0</v>
      </c>
      <c r="L129" s="162"/>
      <c r="M129" s="163">
        <f>Tablo1345343423232342[[#This Row],[Adet Fiyatı
KDV HARİÇ
EURO/DOLAR]]-(Tablo1345343423232342[[#This Row],[Adet Fiyatı
KDV HARİÇ
EURO/DOLAR]]*67%)</f>
        <v>275.22000000000003</v>
      </c>
      <c r="N129" s="21">
        <f>Tablo1345343423232342[[#This Row],[Adet Fiyatı
KDV HARİÇ
EURO/DOLAR]]-(Tablo1345343423232342[[#This Row],[Adet Fiyatı
KDV HARİÇ
EURO/DOLAR]]*68%)</f>
        <v>266.88</v>
      </c>
      <c r="O129" s="21">
        <f>Tablo1345343423232342[[#This Row],[Adet Fiyatı
KDV HARİÇ
EURO/DOLAR]]-(Tablo1345343423232342[[#This Row],[Adet Fiyatı
KDV HARİÇ
EURO/DOLAR]]*64%)</f>
        <v>300.24</v>
      </c>
      <c r="P129" s="21">
        <f>Tablo1345343423232342[[#This Row],[Adet Fiyatı
KDV HARİÇ
EURO/DOLAR]]-(Tablo1345343423232342[[#This Row],[Adet Fiyatı
KDV HARİÇ
EURO/DOLAR]]*66%)</f>
        <v>283.56000000000006</v>
      </c>
    </row>
    <row r="130" spans="2:16">
      <c r="B130" s="152">
        <v>1590</v>
      </c>
      <c r="C130" s="20" t="s">
        <v>2</v>
      </c>
      <c r="D130" s="18" t="s">
        <v>200</v>
      </c>
      <c r="E130" s="22" t="s">
        <v>0</v>
      </c>
      <c r="F130" s="164"/>
      <c r="G130" s="17" t="s">
        <v>235</v>
      </c>
      <c r="H130" s="154">
        <v>0</v>
      </c>
      <c r="I130" s="70"/>
      <c r="J130" s="70"/>
      <c r="K130" s="70"/>
      <c r="L130" s="17"/>
      <c r="M130" s="165"/>
      <c r="N130" s="70"/>
      <c r="O130" s="70"/>
      <c r="P130" s="70"/>
    </row>
    <row r="131" spans="2:16">
      <c r="B131" s="157">
        <v>1595</v>
      </c>
      <c r="C131" s="29" t="s">
        <v>3</v>
      </c>
      <c r="D131" s="23" t="s">
        <v>201</v>
      </c>
      <c r="E131" s="22" t="s">
        <v>0</v>
      </c>
      <c r="F131" s="161">
        <v>0</v>
      </c>
      <c r="G131" s="21">
        <f>VLOOKUP(Tablo1345343423232342[[#This Row],[Ürün Kodu]],GMA!$A:$B,2,0)</f>
        <v>970.56140350877206</v>
      </c>
      <c r="H131" s="154">
        <v>0</v>
      </c>
      <c r="I131" s="21">
        <f>Tablo1345343423232342[[#This Row],[Adet Fiyatı
KDV HARİÇ
EURO/DOLAR]]-(Tablo1345343423232342[[#This Row],[Adet Fiyatı
KDV HARİÇ
EURO/DOLAR]]*Tablo1345343423232342[[#This Row],[İskonto]])</f>
        <v>970.56140350877206</v>
      </c>
      <c r="J131" s="21">
        <f>Tablo1345343423232342[[#This Row],[Miktar]]*Tablo1345343423232342[[#This Row],[İskontolu 
Birim Fiyat
KDV HARİÇ]]</f>
        <v>0</v>
      </c>
      <c r="K131" s="21">
        <f>Tablo1345343423232342[[#This Row],[İskontolu 
Toplam Fiyat
KDV HARİÇ]]*1.2</f>
        <v>0</v>
      </c>
      <c r="L131" s="162"/>
      <c r="M131" s="163">
        <f>Tablo1345343423232342[[#This Row],[Adet Fiyatı
KDV HARİÇ
EURO/DOLAR]]-(Tablo1345343423232342[[#This Row],[Adet Fiyatı
KDV HARİÇ
EURO/DOLAR]]*67%)</f>
        <v>320.28526315789475</v>
      </c>
      <c r="N131" s="21">
        <f>Tablo1345343423232342[[#This Row],[Adet Fiyatı
KDV HARİÇ
EURO/DOLAR]]-(Tablo1345343423232342[[#This Row],[Adet Fiyatı
KDV HARİÇ
EURO/DOLAR]]*68%)</f>
        <v>310.57964912280704</v>
      </c>
      <c r="O131" s="21">
        <f>Tablo1345343423232342[[#This Row],[Adet Fiyatı
KDV HARİÇ
EURO/DOLAR]]-(Tablo1345343423232342[[#This Row],[Adet Fiyatı
KDV HARİÇ
EURO/DOLAR]]*64%)</f>
        <v>349.40210526315798</v>
      </c>
      <c r="P131" s="21">
        <f>Tablo1345343423232342[[#This Row],[Adet Fiyatı
KDV HARİÇ
EURO/DOLAR]]-(Tablo1345343423232342[[#This Row],[Adet Fiyatı
KDV HARİÇ
EURO/DOLAR]]*66%)</f>
        <v>329.99087719298245</v>
      </c>
    </row>
    <row r="132" spans="2:16">
      <c r="B132" s="152">
        <v>1600</v>
      </c>
      <c r="C132" s="29" t="s">
        <v>4</v>
      </c>
      <c r="D132" s="23" t="s">
        <v>202</v>
      </c>
      <c r="E132" s="22" t="s">
        <v>0</v>
      </c>
      <c r="F132" s="161">
        <v>0</v>
      </c>
      <c r="G132" s="21">
        <f>VLOOKUP(Tablo1345343423232342[[#This Row],[Ürün Kodu]],GMA!$A:$B,2,0)</f>
        <v>1107.1228070175439</v>
      </c>
      <c r="H132" s="154">
        <v>0</v>
      </c>
      <c r="I132" s="21">
        <f>Tablo1345343423232342[[#This Row],[Adet Fiyatı
KDV HARİÇ
EURO/DOLAR]]-(Tablo1345343423232342[[#This Row],[Adet Fiyatı
KDV HARİÇ
EURO/DOLAR]]*Tablo1345343423232342[[#This Row],[İskonto]])</f>
        <v>1107.1228070175439</v>
      </c>
      <c r="J132" s="21">
        <f>Tablo1345343423232342[[#This Row],[Miktar]]*Tablo1345343423232342[[#This Row],[İskontolu 
Birim Fiyat
KDV HARİÇ]]</f>
        <v>0</v>
      </c>
      <c r="K132" s="21">
        <f>Tablo1345343423232342[[#This Row],[İskontolu 
Toplam Fiyat
KDV HARİÇ]]*1.2</f>
        <v>0</v>
      </c>
      <c r="L132" s="162"/>
      <c r="M132" s="163">
        <f>Tablo1345343423232342[[#This Row],[Adet Fiyatı
KDV HARİÇ
EURO/DOLAR]]-(Tablo1345343423232342[[#This Row],[Adet Fiyatı
KDV HARİÇ
EURO/DOLAR]]*67%)</f>
        <v>365.35052631578947</v>
      </c>
      <c r="N132" s="21">
        <f>Tablo1345343423232342[[#This Row],[Adet Fiyatı
KDV HARİÇ
EURO/DOLAR]]-(Tablo1345343423232342[[#This Row],[Adet Fiyatı
KDV HARİÇ
EURO/DOLAR]]*68%)</f>
        <v>354.27929824561397</v>
      </c>
      <c r="O132" s="21">
        <f>Tablo1345343423232342[[#This Row],[Adet Fiyatı
KDV HARİÇ
EURO/DOLAR]]-(Tablo1345343423232342[[#This Row],[Adet Fiyatı
KDV HARİÇ
EURO/DOLAR]]*64%)</f>
        <v>398.56421052631583</v>
      </c>
      <c r="P132" s="21">
        <f>Tablo1345343423232342[[#This Row],[Adet Fiyatı
KDV HARİÇ
EURO/DOLAR]]-(Tablo1345343423232342[[#This Row],[Adet Fiyatı
KDV HARİÇ
EURO/DOLAR]]*66%)</f>
        <v>376.42175438596485</v>
      </c>
    </row>
    <row r="133" spans="2:16">
      <c r="B133" s="157">
        <v>1605</v>
      </c>
      <c r="C133" s="20" t="s">
        <v>66</v>
      </c>
      <c r="D133" s="18" t="s">
        <v>203</v>
      </c>
      <c r="E133" s="22" t="s">
        <v>0</v>
      </c>
      <c r="F133" s="164"/>
      <c r="G133" s="17" t="s">
        <v>235</v>
      </c>
      <c r="H133" s="154">
        <v>0</v>
      </c>
      <c r="I133" s="70"/>
      <c r="J133" s="70"/>
      <c r="K133" s="70"/>
      <c r="L133" s="17"/>
      <c r="M133" s="165"/>
      <c r="N133" s="70"/>
      <c r="O133" s="70"/>
      <c r="P133" s="70"/>
    </row>
    <row r="134" spans="2:16">
      <c r="B134" s="152">
        <v>1610</v>
      </c>
      <c r="C134" s="29" t="s">
        <v>67</v>
      </c>
      <c r="D134" s="23" t="s">
        <v>204</v>
      </c>
      <c r="E134" s="22" t="s">
        <v>0</v>
      </c>
      <c r="F134" s="161">
        <v>0</v>
      </c>
      <c r="G134" s="21">
        <f>VLOOKUP(Tablo1345343423232342[[#This Row],[Ürün Kodu]],GMA!$A:$B,2,0)</f>
        <v>1287.578947368421</v>
      </c>
      <c r="H134" s="154">
        <v>0</v>
      </c>
      <c r="I134" s="21">
        <f>Tablo1345343423232342[[#This Row],[Adet Fiyatı
KDV HARİÇ
EURO/DOLAR]]-(Tablo1345343423232342[[#This Row],[Adet Fiyatı
KDV HARİÇ
EURO/DOLAR]]*Tablo1345343423232342[[#This Row],[İskonto]])</f>
        <v>1287.578947368421</v>
      </c>
      <c r="J134" s="21">
        <f>Tablo1345343423232342[[#This Row],[Miktar]]*Tablo1345343423232342[[#This Row],[İskontolu 
Birim Fiyat
KDV HARİÇ]]</f>
        <v>0</v>
      </c>
      <c r="K134" s="21">
        <f>Tablo1345343423232342[[#This Row],[İskontolu 
Toplam Fiyat
KDV HARİÇ]]*1.2</f>
        <v>0</v>
      </c>
      <c r="L134" s="162"/>
      <c r="M134" s="163">
        <f>Tablo1345343423232342[[#This Row],[Adet Fiyatı
KDV HARİÇ
EURO/DOLAR]]-(Tablo1345343423232342[[#This Row],[Adet Fiyatı
KDV HARİÇ
EURO/DOLAR]]*67%)</f>
        <v>424.90105263157886</v>
      </c>
      <c r="N134" s="21">
        <f>Tablo1345343423232342[[#This Row],[Adet Fiyatı
KDV HARİÇ
EURO/DOLAR]]-(Tablo1345343423232342[[#This Row],[Adet Fiyatı
KDV HARİÇ
EURO/DOLAR]]*68%)</f>
        <v>412.02526315789464</v>
      </c>
      <c r="O134" s="21">
        <f>Tablo1345343423232342[[#This Row],[Adet Fiyatı
KDV HARİÇ
EURO/DOLAR]]-(Tablo1345343423232342[[#This Row],[Adet Fiyatı
KDV HARİÇ
EURO/DOLAR]]*64%)</f>
        <v>463.52842105263153</v>
      </c>
      <c r="P134" s="21">
        <f>Tablo1345343423232342[[#This Row],[Adet Fiyatı
KDV HARİÇ
EURO/DOLAR]]-(Tablo1345343423232342[[#This Row],[Adet Fiyatı
KDV HARİÇ
EURO/DOLAR]]*66%)</f>
        <v>437.77684210526309</v>
      </c>
    </row>
    <row r="135" spans="2:16">
      <c r="B135" s="157">
        <v>1615</v>
      </c>
      <c r="C135" s="20" t="s">
        <v>68</v>
      </c>
      <c r="D135" s="18" t="s">
        <v>205</v>
      </c>
      <c r="E135" s="22" t="s">
        <v>0</v>
      </c>
      <c r="F135" s="164"/>
      <c r="G135" s="17" t="s">
        <v>235</v>
      </c>
      <c r="H135" s="154">
        <v>0</v>
      </c>
      <c r="I135" s="70"/>
      <c r="J135" s="70"/>
      <c r="K135" s="70"/>
      <c r="L135" s="17"/>
      <c r="M135" s="165"/>
      <c r="N135" s="70"/>
      <c r="O135" s="70"/>
      <c r="P135" s="70"/>
    </row>
    <row r="136" spans="2:16">
      <c r="B136" s="152">
        <v>1620</v>
      </c>
      <c r="C136" s="20" t="s">
        <v>5</v>
      </c>
      <c r="D136" s="18" t="s">
        <v>206</v>
      </c>
      <c r="E136" s="22" t="s">
        <v>0</v>
      </c>
      <c r="F136" s="164"/>
      <c r="G136" s="17" t="s">
        <v>235</v>
      </c>
      <c r="H136" s="154">
        <v>0</v>
      </c>
      <c r="I136" s="70"/>
      <c r="J136" s="70"/>
      <c r="K136" s="70"/>
      <c r="L136" s="17"/>
      <c r="M136" s="165"/>
      <c r="N136" s="70"/>
      <c r="O136" s="70"/>
      <c r="P136" s="70"/>
    </row>
    <row r="137" spans="2:16">
      <c r="B137" s="157">
        <v>1625</v>
      </c>
      <c r="C137" s="20" t="s">
        <v>6</v>
      </c>
      <c r="D137" s="18" t="s">
        <v>207</v>
      </c>
      <c r="E137" s="22" t="s">
        <v>0</v>
      </c>
      <c r="F137" s="164"/>
      <c r="G137" s="17" t="s">
        <v>235</v>
      </c>
      <c r="H137" s="154">
        <v>0</v>
      </c>
      <c r="I137" s="70"/>
      <c r="J137" s="70"/>
      <c r="K137" s="70"/>
      <c r="L137" s="17"/>
      <c r="M137" s="165"/>
      <c r="N137" s="70"/>
      <c r="O137" s="70"/>
      <c r="P137" s="70"/>
    </row>
    <row r="138" spans="2:16">
      <c r="B138" s="152">
        <v>1630</v>
      </c>
      <c r="C138" s="20" t="s">
        <v>7</v>
      </c>
      <c r="D138" s="18" t="s">
        <v>208</v>
      </c>
      <c r="E138" s="22" t="s">
        <v>0</v>
      </c>
      <c r="F138" s="164"/>
      <c r="G138" s="17" t="s">
        <v>235</v>
      </c>
      <c r="H138" s="154">
        <v>0</v>
      </c>
      <c r="I138" s="70"/>
      <c r="J138" s="70"/>
      <c r="K138" s="70"/>
      <c r="L138" s="17"/>
      <c r="M138" s="165"/>
      <c r="N138" s="70"/>
      <c r="O138" s="70"/>
      <c r="P138" s="70"/>
    </row>
    <row r="139" spans="2:16">
      <c r="B139" s="157">
        <v>1635</v>
      </c>
      <c r="C139" s="20" t="s">
        <v>8</v>
      </c>
      <c r="D139" s="18" t="s">
        <v>209</v>
      </c>
      <c r="E139" s="22" t="s">
        <v>0</v>
      </c>
      <c r="F139" s="164"/>
      <c r="G139" s="17" t="s">
        <v>235</v>
      </c>
      <c r="H139" s="154">
        <v>0</v>
      </c>
      <c r="I139" s="70"/>
      <c r="J139" s="70"/>
      <c r="K139" s="70"/>
      <c r="L139" s="17"/>
      <c r="M139" s="165"/>
      <c r="N139" s="70"/>
      <c r="O139" s="70"/>
      <c r="P139" s="70"/>
    </row>
    <row r="140" spans="2:16">
      <c r="B140" s="152">
        <v>1640</v>
      </c>
      <c r="C140" s="29" t="s">
        <v>9</v>
      </c>
      <c r="D140" s="23" t="s">
        <v>210</v>
      </c>
      <c r="E140" s="22" t="s">
        <v>0</v>
      </c>
      <c r="F140" s="161">
        <v>0</v>
      </c>
      <c r="G140" s="21">
        <f>VLOOKUP(Tablo1345343423232342[[#This Row],[Ürün Kodu]],GMA!$A:$B,2,0)</f>
        <v>1804.5614035087719</v>
      </c>
      <c r="H140" s="154">
        <v>0</v>
      </c>
      <c r="I140" s="21">
        <f>Tablo1345343423232342[[#This Row],[Adet Fiyatı
KDV HARİÇ
EURO/DOLAR]]-(Tablo1345343423232342[[#This Row],[Adet Fiyatı
KDV HARİÇ
EURO/DOLAR]]*Tablo1345343423232342[[#This Row],[İskonto]])</f>
        <v>1804.5614035087719</v>
      </c>
      <c r="J140" s="21">
        <f>Tablo1345343423232342[[#This Row],[Miktar]]*Tablo1345343423232342[[#This Row],[İskontolu 
Birim Fiyat
KDV HARİÇ]]</f>
        <v>0</v>
      </c>
      <c r="K140" s="21">
        <f>Tablo1345343423232342[[#This Row],[İskontolu 
Toplam Fiyat
KDV HARİÇ]]*1.2</f>
        <v>0</v>
      </c>
      <c r="L140" s="162"/>
      <c r="M140" s="163">
        <f>Tablo1345343423232342[[#This Row],[Adet Fiyatı
KDV HARİÇ
EURO/DOLAR]]-(Tablo1345343423232342[[#This Row],[Adet Fiyatı
KDV HARİÇ
EURO/DOLAR]]*67%)</f>
        <v>595.50526315789466</v>
      </c>
      <c r="N140" s="21">
        <f>Tablo1345343423232342[[#This Row],[Adet Fiyatı
KDV HARİÇ
EURO/DOLAR]]-(Tablo1345343423232342[[#This Row],[Adet Fiyatı
KDV HARİÇ
EURO/DOLAR]]*68%)</f>
        <v>577.45964912280692</v>
      </c>
      <c r="O140" s="21">
        <f>Tablo1345343423232342[[#This Row],[Adet Fiyatı
KDV HARİÇ
EURO/DOLAR]]-(Tablo1345343423232342[[#This Row],[Adet Fiyatı
KDV HARİÇ
EURO/DOLAR]]*64%)</f>
        <v>649.64210526315787</v>
      </c>
      <c r="P140" s="21">
        <f>Tablo1345343423232342[[#This Row],[Adet Fiyatı
KDV HARİÇ
EURO/DOLAR]]-(Tablo1345343423232342[[#This Row],[Adet Fiyatı
KDV HARİÇ
EURO/DOLAR]]*66%)</f>
        <v>613.5508771929824</v>
      </c>
    </row>
    <row r="141" spans="2:16">
      <c r="B141" s="157">
        <v>1645</v>
      </c>
      <c r="C141" s="29" t="s">
        <v>86</v>
      </c>
      <c r="D141" s="23" t="s">
        <v>211</v>
      </c>
      <c r="E141" s="22" t="s">
        <v>0</v>
      </c>
      <c r="F141" s="161">
        <v>0</v>
      </c>
      <c r="G141" s="21">
        <f>VLOOKUP(Tablo1345343423232342[[#This Row],[Ürün Kodu]],GMA!$A:$B,2,0)</f>
        <v>2433.7192982456145</v>
      </c>
      <c r="H141" s="154">
        <v>0</v>
      </c>
      <c r="I141" s="21">
        <f>Tablo1345343423232342[[#This Row],[Adet Fiyatı
KDV HARİÇ
EURO/DOLAR]]-(Tablo1345343423232342[[#This Row],[Adet Fiyatı
KDV HARİÇ
EURO/DOLAR]]*Tablo1345343423232342[[#This Row],[İskonto]])</f>
        <v>2433.7192982456145</v>
      </c>
      <c r="J141" s="21">
        <f>Tablo1345343423232342[[#This Row],[Miktar]]*Tablo1345343423232342[[#This Row],[İskontolu 
Birim Fiyat
KDV HARİÇ]]</f>
        <v>0</v>
      </c>
      <c r="K141" s="21">
        <f>Tablo1345343423232342[[#This Row],[İskontolu 
Toplam Fiyat
KDV HARİÇ]]*1.2</f>
        <v>0</v>
      </c>
      <c r="L141" s="162"/>
      <c r="M141" s="163">
        <f>Tablo1345343423232342[[#This Row],[Adet Fiyatı
KDV HARİÇ
EURO/DOLAR]]-(Tablo1345343423232342[[#This Row],[Adet Fiyatı
KDV HARİÇ
EURO/DOLAR]]*67%)</f>
        <v>803.12736842105278</v>
      </c>
      <c r="N141" s="21">
        <f>Tablo1345343423232342[[#This Row],[Adet Fiyatı
KDV HARİÇ
EURO/DOLAR]]-(Tablo1345343423232342[[#This Row],[Adet Fiyatı
KDV HARİÇ
EURO/DOLAR]]*68%)</f>
        <v>778.79017543859641</v>
      </c>
      <c r="O141" s="21">
        <f>Tablo1345343423232342[[#This Row],[Adet Fiyatı
KDV HARİÇ
EURO/DOLAR]]-(Tablo1345343423232342[[#This Row],[Adet Fiyatı
KDV HARİÇ
EURO/DOLAR]]*64%)</f>
        <v>876.13894736842121</v>
      </c>
      <c r="P141" s="21">
        <f>Tablo1345343423232342[[#This Row],[Adet Fiyatı
KDV HARİÇ
EURO/DOLAR]]-(Tablo1345343423232342[[#This Row],[Adet Fiyatı
KDV HARİÇ
EURO/DOLAR]]*66%)</f>
        <v>827.46456140350892</v>
      </c>
    </row>
    <row r="142" spans="2:16">
      <c r="B142" s="152">
        <v>1650</v>
      </c>
      <c r="C142" s="20" t="s">
        <v>87</v>
      </c>
      <c r="D142" s="18" t="s">
        <v>212</v>
      </c>
      <c r="E142" s="22" t="s">
        <v>0</v>
      </c>
      <c r="F142" s="164"/>
      <c r="G142" s="17" t="s">
        <v>235</v>
      </c>
      <c r="H142" s="154">
        <v>0</v>
      </c>
      <c r="I142" s="70"/>
      <c r="J142" s="70"/>
      <c r="K142" s="70"/>
      <c r="L142" s="17"/>
      <c r="M142" s="165"/>
      <c r="N142" s="70"/>
      <c r="O142" s="70"/>
      <c r="P142" s="70"/>
    </row>
    <row r="143" spans="2:16">
      <c r="B143" s="157">
        <v>1655</v>
      </c>
      <c r="C143" s="19" t="s">
        <v>718</v>
      </c>
      <c r="D143" s="19" t="s">
        <v>680</v>
      </c>
      <c r="E143" s="22"/>
      <c r="F143" s="164"/>
      <c r="G143" s="17"/>
      <c r="H143" s="154"/>
      <c r="I143" s="70"/>
      <c r="J143" s="70"/>
      <c r="K143" s="70"/>
      <c r="L143" s="17"/>
      <c r="M143" s="165"/>
      <c r="N143" s="70"/>
      <c r="O143" s="70"/>
      <c r="P143" s="70"/>
    </row>
    <row r="144" spans="2:16">
      <c r="B144" s="152">
        <v>1660</v>
      </c>
      <c r="C144" s="20" t="s">
        <v>116</v>
      </c>
      <c r="D144" s="18" t="s">
        <v>213</v>
      </c>
      <c r="E144" s="22" t="s">
        <v>0</v>
      </c>
      <c r="F144" s="164"/>
      <c r="G144" s="17" t="s">
        <v>235</v>
      </c>
      <c r="H144" s="154">
        <v>0</v>
      </c>
      <c r="I144" s="70"/>
      <c r="J144" s="70"/>
      <c r="K144" s="70"/>
      <c r="L144" s="17"/>
      <c r="M144" s="165"/>
      <c r="N144" s="70"/>
      <c r="O144" s="70"/>
      <c r="P144" s="70"/>
    </row>
    <row r="145" spans="1:16">
      <c r="B145" s="157">
        <v>1665</v>
      </c>
      <c r="C145" s="20" t="s">
        <v>10</v>
      </c>
      <c r="D145" s="18" t="s">
        <v>214</v>
      </c>
      <c r="E145" s="22" t="s">
        <v>0</v>
      </c>
      <c r="F145" s="164"/>
      <c r="G145" s="17" t="s">
        <v>235</v>
      </c>
      <c r="H145" s="154">
        <v>0</v>
      </c>
      <c r="I145" s="70"/>
      <c r="J145" s="70"/>
      <c r="K145" s="70"/>
      <c r="L145" s="17"/>
      <c r="M145" s="165"/>
      <c r="N145" s="70"/>
      <c r="O145" s="70"/>
      <c r="P145" s="70"/>
    </row>
    <row r="146" spans="1:16">
      <c r="B146" s="152">
        <v>1670</v>
      </c>
      <c r="C146" s="20" t="s">
        <v>11</v>
      </c>
      <c r="D146" s="18" t="s">
        <v>215</v>
      </c>
      <c r="E146" s="22" t="s">
        <v>0</v>
      </c>
      <c r="F146" s="164"/>
      <c r="G146" s="17" t="s">
        <v>235</v>
      </c>
      <c r="H146" s="154">
        <v>0</v>
      </c>
      <c r="I146" s="70"/>
      <c r="J146" s="70"/>
      <c r="K146" s="70"/>
      <c r="L146" s="17"/>
      <c r="M146" s="165"/>
      <c r="N146" s="70"/>
      <c r="O146" s="70"/>
      <c r="P146" s="70"/>
    </row>
    <row r="147" spans="1:16">
      <c r="B147" s="157">
        <v>1675</v>
      </c>
      <c r="C147" s="20" t="s">
        <v>12</v>
      </c>
      <c r="D147" s="18" t="s">
        <v>216</v>
      </c>
      <c r="E147" s="22" t="s">
        <v>0</v>
      </c>
      <c r="F147" s="164"/>
      <c r="G147" s="17" t="s">
        <v>235</v>
      </c>
      <c r="H147" s="154">
        <v>0</v>
      </c>
      <c r="I147" s="70"/>
      <c r="J147" s="70"/>
      <c r="K147" s="70"/>
      <c r="L147" s="17"/>
      <c r="M147" s="165"/>
      <c r="N147" s="70"/>
      <c r="O147" s="70"/>
      <c r="P147" s="70"/>
    </row>
    <row r="148" spans="1:16">
      <c r="B148" s="152">
        <v>1680</v>
      </c>
      <c r="C148" s="20" t="s">
        <v>13</v>
      </c>
      <c r="D148" s="18" t="s">
        <v>217</v>
      </c>
      <c r="E148" s="22" t="s">
        <v>0</v>
      </c>
      <c r="F148" s="164"/>
      <c r="G148" s="17" t="s">
        <v>235</v>
      </c>
      <c r="H148" s="154">
        <v>0</v>
      </c>
      <c r="I148" s="70"/>
      <c r="J148" s="70"/>
      <c r="K148" s="70"/>
      <c r="L148" s="17"/>
      <c r="M148" s="165"/>
      <c r="N148" s="70"/>
      <c r="O148" s="70"/>
      <c r="P148" s="70"/>
    </row>
    <row r="149" spans="1:16">
      <c r="B149" s="157">
        <v>1685</v>
      </c>
      <c r="C149" s="183" t="s">
        <v>14</v>
      </c>
      <c r="D149" s="185" t="s">
        <v>218</v>
      </c>
      <c r="E149" s="184" t="s">
        <v>0</v>
      </c>
      <c r="F149" s="179">
        <v>0</v>
      </c>
      <c r="G149" s="180">
        <f>VLOOKUP(Tablo1345343423232342[[#This Row],[Ürün Kodu]],GMA!$A:$B,2,0)</f>
        <v>2726.3508771929828</v>
      </c>
      <c r="H149" s="154">
        <v>0</v>
      </c>
      <c r="I149" s="21">
        <f>Tablo1345343423232342[[#This Row],[Adet Fiyatı
KDV HARİÇ
EURO/DOLAR]]-(Tablo1345343423232342[[#This Row],[Adet Fiyatı
KDV HARİÇ
EURO/DOLAR]]*Tablo1345343423232342[[#This Row],[İskonto]])</f>
        <v>2726.3508771929828</v>
      </c>
      <c r="J149" s="21">
        <f>Tablo1345343423232342[[#This Row],[Miktar]]*Tablo1345343423232342[[#This Row],[İskontolu 
Birim Fiyat
KDV HARİÇ]]</f>
        <v>0</v>
      </c>
      <c r="K149" s="21">
        <f>Tablo1345343423232342[[#This Row],[İskontolu 
Toplam Fiyat
KDV HARİÇ]]*1.2</f>
        <v>0</v>
      </c>
      <c r="L149" s="162"/>
      <c r="M149" s="163">
        <f>Tablo1345343423232342[[#This Row],[Adet Fiyatı
KDV HARİÇ
EURO/DOLAR]]-(Tablo1345343423232342[[#This Row],[Adet Fiyatı
KDV HARİÇ
EURO/DOLAR]]*67%)</f>
        <v>899.69578947368427</v>
      </c>
      <c r="N149" s="21">
        <f>Tablo1345343423232342[[#This Row],[Adet Fiyatı
KDV HARİÇ
EURO/DOLAR]]-(Tablo1345343423232342[[#This Row],[Adet Fiyatı
KDV HARİÇ
EURO/DOLAR]]*68%)</f>
        <v>872.43228070175428</v>
      </c>
      <c r="O149" s="21">
        <f>Tablo1345343423232342[[#This Row],[Adet Fiyatı
KDV HARİÇ
EURO/DOLAR]]-(Tablo1345343423232342[[#This Row],[Adet Fiyatı
KDV HARİÇ
EURO/DOLAR]]*64%)</f>
        <v>981.48631578947379</v>
      </c>
      <c r="P149" s="21">
        <f>Tablo1345343423232342[[#This Row],[Adet Fiyatı
KDV HARİÇ
EURO/DOLAR]]-(Tablo1345343423232342[[#This Row],[Adet Fiyatı
KDV HARİÇ
EURO/DOLAR]]*66%)</f>
        <v>926.95929824561404</v>
      </c>
    </row>
    <row r="150" spans="1:16">
      <c r="B150" s="152">
        <v>1690</v>
      </c>
      <c r="C150" s="183" t="s">
        <v>185</v>
      </c>
      <c r="D150" s="185" t="s">
        <v>219</v>
      </c>
      <c r="E150" s="184" t="s">
        <v>0</v>
      </c>
      <c r="F150" s="179">
        <v>0</v>
      </c>
      <c r="G150" s="180">
        <f>VLOOKUP(Tablo1345343423232342[[#This Row],[Ürün Kodu]],GMA!$A:$B,2,0)</f>
        <v>2726.3508771929828</v>
      </c>
      <c r="H150" s="154">
        <v>0</v>
      </c>
      <c r="I150" s="21">
        <f>Tablo1345343423232342[[#This Row],[Adet Fiyatı
KDV HARİÇ
EURO/DOLAR]]-(Tablo1345343423232342[[#This Row],[Adet Fiyatı
KDV HARİÇ
EURO/DOLAR]]*Tablo1345343423232342[[#This Row],[İskonto]])</f>
        <v>2726.3508771929828</v>
      </c>
      <c r="J150" s="21">
        <f>Tablo1345343423232342[[#This Row],[Miktar]]*Tablo1345343423232342[[#This Row],[İskontolu 
Birim Fiyat
KDV HARİÇ]]</f>
        <v>0</v>
      </c>
      <c r="K150" s="21">
        <f>Tablo1345343423232342[[#This Row],[İskontolu 
Toplam Fiyat
KDV HARİÇ]]*1.2</f>
        <v>0</v>
      </c>
      <c r="L150" s="162"/>
      <c r="M150" s="163">
        <f>Tablo1345343423232342[[#This Row],[Adet Fiyatı
KDV HARİÇ
EURO/DOLAR]]-(Tablo1345343423232342[[#This Row],[Adet Fiyatı
KDV HARİÇ
EURO/DOLAR]]*67%)</f>
        <v>899.69578947368427</v>
      </c>
      <c r="N150" s="21">
        <f>Tablo1345343423232342[[#This Row],[Adet Fiyatı
KDV HARİÇ
EURO/DOLAR]]-(Tablo1345343423232342[[#This Row],[Adet Fiyatı
KDV HARİÇ
EURO/DOLAR]]*68%)</f>
        <v>872.43228070175428</v>
      </c>
      <c r="O150" s="21">
        <f>Tablo1345343423232342[[#This Row],[Adet Fiyatı
KDV HARİÇ
EURO/DOLAR]]-(Tablo1345343423232342[[#This Row],[Adet Fiyatı
KDV HARİÇ
EURO/DOLAR]]*64%)</f>
        <v>981.48631578947379</v>
      </c>
      <c r="P150" s="21">
        <f>Tablo1345343423232342[[#This Row],[Adet Fiyatı
KDV HARİÇ
EURO/DOLAR]]-(Tablo1345343423232342[[#This Row],[Adet Fiyatı
KDV HARİÇ
EURO/DOLAR]]*66%)</f>
        <v>926.95929824561404</v>
      </c>
    </row>
    <row r="151" spans="1:16">
      <c r="B151" s="157">
        <v>1695</v>
      </c>
      <c r="C151" s="20" t="s">
        <v>15</v>
      </c>
      <c r="D151" s="18" t="s">
        <v>220</v>
      </c>
      <c r="E151" s="22" t="s">
        <v>0</v>
      </c>
      <c r="F151" s="164"/>
      <c r="G151" s="17" t="s">
        <v>235</v>
      </c>
      <c r="H151" s="154">
        <v>0</v>
      </c>
      <c r="I151" s="70"/>
      <c r="J151" s="70"/>
      <c r="K151" s="70"/>
      <c r="L151" s="17"/>
      <c r="M151" s="165"/>
      <c r="N151" s="70"/>
      <c r="O151" s="70"/>
      <c r="P151" s="70"/>
    </row>
    <row r="152" spans="1:16">
      <c r="B152" s="152">
        <v>1700</v>
      </c>
      <c r="C152" s="29" t="s">
        <v>16</v>
      </c>
      <c r="D152" s="23" t="s">
        <v>221</v>
      </c>
      <c r="E152" s="22" t="s">
        <v>0</v>
      </c>
      <c r="F152" s="161">
        <v>0</v>
      </c>
      <c r="G152" s="21">
        <f>VLOOKUP(Tablo1345343423232342[[#This Row],[Ürün Kodu]],GMA!$A:$B,2,0)</f>
        <v>3267.719298245614</v>
      </c>
      <c r="H152" s="154">
        <v>0</v>
      </c>
      <c r="I152" s="21">
        <f>Tablo1345343423232342[[#This Row],[Adet Fiyatı
KDV HARİÇ
EURO/DOLAR]]-(Tablo1345343423232342[[#This Row],[Adet Fiyatı
KDV HARİÇ
EURO/DOLAR]]*Tablo1345343423232342[[#This Row],[İskonto]])</f>
        <v>3267.719298245614</v>
      </c>
      <c r="J152" s="21">
        <f>Tablo1345343423232342[[#This Row],[Miktar]]*Tablo1345343423232342[[#This Row],[İskontolu 
Birim Fiyat
KDV HARİÇ]]</f>
        <v>0</v>
      </c>
      <c r="K152" s="21">
        <f>Tablo1345343423232342[[#This Row],[İskontolu 
Toplam Fiyat
KDV HARİÇ]]*1.2</f>
        <v>0</v>
      </c>
      <c r="L152" s="162"/>
      <c r="M152" s="163">
        <f>Tablo1345343423232342[[#This Row],[Adet Fiyatı
KDV HARİÇ
EURO/DOLAR]]-(Tablo1345343423232342[[#This Row],[Adet Fiyatı
KDV HARİÇ
EURO/DOLAR]]*67%)</f>
        <v>1078.3473684210526</v>
      </c>
      <c r="N152" s="21">
        <f>Tablo1345343423232342[[#This Row],[Adet Fiyatı
KDV HARİÇ
EURO/DOLAR]]-(Tablo1345343423232342[[#This Row],[Adet Fiyatı
KDV HARİÇ
EURO/DOLAR]]*68%)</f>
        <v>1045.6701754385963</v>
      </c>
      <c r="O152" s="21">
        <f>Tablo1345343423232342[[#This Row],[Adet Fiyatı
KDV HARİÇ
EURO/DOLAR]]-(Tablo1345343423232342[[#This Row],[Adet Fiyatı
KDV HARİÇ
EURO/DOLAR]]*64%)</f>
        <v>1176.378947368421</v>
      </c>
      <c r="P152" s="21">
        <f>Tablo1345343423232342[[#This Row],[Adet Fiyatı
KDV HARİÇ
EURO/DOLAR]]-(Tablo1345343423232342[[#This Row],[Adet Fiyatı
KDV HARİÇ
EURO/DOLAR]]*66%)</f>
        <v>1111.0245614035089</v>
      </c>
    </row>
    <row r="153" spans="1:16">
      <c r="B153" s="157">
        <v>1705</v>
      </c>
      <c r="C153" s="20" t="s">
        <v>17</v>
      </c>
      <c r="D153" s="18" t="s">
        <v>222</v>
      </c>
      <c r="E153" s="22" t="s">
        <v>0</v>
      </c>
      <c r="F153" s="164"/>
      <c r="G153" s="17" t="s">
        <v>235</v>
      </c>
      <c r="H153" s="154">
        <v>0</v>
      </c>
      <c r="I153" s="70"/>
      <c r="J153" s="70"/>
      <c r="K153" s="70"/>
      <c r="L153" s="17"/>
      <c r="M153" s="165"/>
      <c r="N153" s="70"/>
      <c r="O153" s="70"/>
      <c r="P153" s="70"/>
    </row>
    <row r="154" spans="1:16">
      <c r="B154" s="152">
        <v>1710</v>
      </c>
      <c r="C154" s="29" t="s">
        <v>18</v>
      </c>
      <c r="D154" s="23" t="s">
        <v>223</v>
      </c>
      <c r="E154" s="22" t="s">
        <v>0</v>
      </c>
      <c r="F154" s="161">
        <v>0</v>
      </c>
      <c r="G154" s="21">
        <f>VLOOKUP(Tablo1345343423232342[[#This Row],[Ürün Kodu]],GMA!$A:$B,2,0)</f>
        <v>3526.2105263157896</v>
      </c>
      <c r="H154" s="154">
        <v>0</v>
      </c>
      <c r="I154" s="21">
        <f>Tablo1345343423232342[[#This Row],[Adet Fiyatı
KDV HARİÇ
EURO/DOLAR]]-(Tablo1345343423232342[[#This Row],[Adet Fiyatı
KDV HARİÇ
EURO/DOLAR]]*Tablo1345343423232342[[#This Row],[İskonto]])</f>
        <v>3526.2105263157896</v>
      </c>
      <c r="J154" s="21">
        <f>Tablo1345343423232342[[#This Row],[Miktar]]*Tablo1345343423232342[[#This Row],[İskontolu 
Birim Fiyat
KDV HARİÇ]]</f>
        <v>0</v>
      </c>
      <c r="K154" s="21">
        <f>Tablo1345343423232342[[#This Row],[İskontolu 
Toplam Fiyat
KDV HARİÇ]]*1.2</f>
        <v>0</v>
      </c>
      <c r="L154" s="162"/>
      <c r="M154" s="163">
        <f>Tablo1345343423232342[[#This Row],[Adet Fiyatı
KDV HARİÇ
EURO/DOLAR]]-(Tablo1345343423232342[[#This Row],[Adet Fiyatı
KDV HARİÇ
EURO/DOLAR]]*67%)</f>
        <v>1163.6494736842105</v>
      </c>
      <c r="N154" s="21">
        <f>Tablo1345343423232342[[#This Row],[Adet Fiyatı
KDV HARİÇ
EURO/DOLAR]]-(Tablo1345343423232342[[#This Row],[Adet Fiyatı
KDV HARİÇ
EURO/DOLAR]]*68%)</f>
        <v>1128.3873684210525</v>
      </c>
      <c r="O154" s="21">
        <f>Tablo1345343423232342[[#This Row],[Adet Fiyatı
KDV HARİÇ
EURO/DOLAR]]-(Tablo1345343423232342[[#This Row],[Adet Fiyatı
KDV HARİÇ
EURO/DOLAR]]*64%)</f>
        <v>1269.4357894736841</v>
      </c>
      <c r="P154" s="21">
        <f>Tablo1345343423232342[[#This Row],[Adet Fiyatı
KDV HARİÇ
EURO/DOLAR]]-(Tablo1345343423232342[[#This Row],[Adet Fiyatı
KDV HARİÇ
EURO/DOLAR]]*66%)</f>
        <v>1198.9115789473685</v>
      </c>
    </row>
    <row r="155" spans="1:16">
      <c r="B155" s="157">
        <v>1715</v>
      </c>
      <c r="C155" s="20" t="s">
        <v>125</v>
      </c>
      <c r="D155" s="18" t="s">
        <v>224</v>
      </c>
      <c r="E155" s="22" t="s">
        <v>0</v>
      </c>
      <c r="F155" s="164"/>
      <c r="G155" s="17" t="s">
        <v>235</v>
      </c>
      <c r="H155" s="154">
        <v>0</v>
      </c>
      <c r="I155" s="70"/>
      <c r="J155" s="70"/>
      <c r="K155" s="70"/>
      <c r="L155" s="17"/>
      <c r="M155" s="165"/>
      <c r="N155" s="70"/>
      <c r="O155" s="70"/>
      <c r="P155" s="70"/>
    </row>
    <row r="156" spans="1:16">
      <c r="B156" s="152">
        <v>1720</v>
      </c>
      <c r="C156" s="183" t="s">
        <v>126</v>
      </c>
      <c r="D156" s="185" t="s">
        <v>225</v>
      </c>
      <c r="E156" s="184" t="s">
        <v>0</v>
      </c>
      <c r="F156" s="179">
        <v>0</v>
      </c>
      <c r="G156" s="180">
        <f>VLOOKUP(Tablo1345343423232342[[#This Row],[Ürün Kodu]],GMA!$A:$B,2,0)</f>
        <v>3779.4736842105272</v>
      </c>
      <c r="H156" s="154">
        <v>0</v>
      </c>
      <c r="I156" s="21">
        <f>Tablo1345343423232342[[#This Row],[Adet Fiyatı
KDV HARİÇ
EURO/DOLAR]]-(Tablo1345343423232342[[#This Row],[Adet Fiyatı
KDV HARİÇ
EURO/DOLAR]]*Tablo1345343423232342[[#This Row],[İskonto]])</f>
        <v>3779.4736842105272</v>
      </c>
      <c r="J156" s="21">
        <f>Tablo1345343423232342[[#This Row],[Miktar]]*Tablo1345343423232342[[#This Row],[İskontolu 
Birim Fiyat
KDV HARİÇ]]</f>
        <v>0</v>
      </c>
      <c r="K156" s="21">
        <f>Tablo1345343423232342[[#This Row],[İskontolu 
Toplam Fiyat
KDV HARİÇ]]*1.2</f>
        <v>0</v>
      </c>
      <c r="L156" s="162"/>
      <c r="M156" s="163">
        <f>Tablo1345343423232342[[#This Row],[Adet Fiyatı
KDV HARİÇ
EURO/DOLAR]]-(Tablo1345343423232342[[#This Row],[Adet Fiyatı
KDV HARİÇ
EURO/DOLAR]]*67%)</f>
        <v>1247.226315789474</v>
      </c>
      <c r="N156" s="21">
        <f>Tablo1345343423232342[[#This Row],[Adet Fiyatı
KDV HARİÇ
EURO/DOLAR]]-(Tablo1345343423232342[[#This Row],[Adet Fiyatı
KDV HARİÇ
EURO/DOLAR]]*68%)</f>
        <v>1209.4315789473685</v>
      </c>
      <c r="O156" s="21">
        <f>Tablo1345343423232342[[#This Row],[Adet Fiyatı
KDV HARİÇ
EURO/DOLAR]]-(Tablo1345343423232342[[#This Row],[Adet Fiyatı
KDV HARİÇ
EURO/DOLAR]]*64%)</f>
        <v>1360.6105263157897</v>
      </c>
      <c r="P156" s="21">
        <f>Tablo1345343423232342[[#This Row],[Adet Fiyatı
KDV HARİÇ
EURO/DOLAR]]-(Tablo1345343423232342[[#This Row],[Adet Fiyatı
KDV HARİÇ
EURO/DOLAR]]*66%)</f>
        <v>1285.0210526315791</v>
      </c>
    </row>
    <row r="157" spans="1:16">
      <c r="B157" s="157">
        <v>1725</v>
      </c>
      <c r="C157" s="183" t="s">
        <v>127</v>
      </c>
      <c r="D157" s="185" t="s">
        <v>226</v>
      </c>
      <c r="E157" s="184" t="s">
        <v>0</v>
      </c>
      <c r="F157" s="179">
        <v>0</v>
      </c>
      <c r="G157" s="180">
        <f>VLOOKUP(Tablo1345343423232342[[#This Row],[Ürün Kodu]],GMA!$A:$B,2,0)</f>
        <v>4155.1578947368425</v>
      </c>
      <c r="H157" s="154">
        <v>0</v>
      </c>
      <c r="I157" s="21">
        <f>Tablo1345343423232342[[#This Row],[Adet Fiyatı
KDV HARİÇ
EURO/DOLAR]]-(Tablo1345343423232342[[#This Row],[Adet Fiyatı
KDV HARİÇ
EURO/DOLAR]]*Tablo1345343423232342[[#This Row],[İskonto]])</f>
        <v>4155.1578947368425</v>
      </c>
      <c r="J157" s="21">
        <f>Tablo1345343423232342[[#This Row],[Miktar]]*Tablo1345343423232342[[#This Row],[İskontolu 
Birim Fiyat
KDV HARİÇ]]</f>
        <v>0</v>
      </c>
      <c r="K157" s="21">
        <f>Tablo1345343423232342[[#This Row],[İskontolu 
Toplam Fiyat
KDV HARİÇ]]*1.2</f>
        <v>0</v>
      </c>
      <c r="L157" s="162"/>
      <c r="M157" s="163">
        <f>Tablo1345343423232342[[#This Row],[Adet Fiyatı
KDV HARİÇ
EURO/DOLAR]]-(Tablo1345343423232342[[#This Row],[Adet Fiyatı
KDV HARİÇ
EURO/DOLAR]]*67%)</f>
        <v>1371.202105263158</v>
      </c>
      <c r="N157" s="21">
        <f>Tablo1345343423232342[[#This Row],[Adet Fiyatı
KDV HARİÇ
EURO/DOLAR]]-(Tablo1345343423232342[[#This Row],[Adet Fiyatı
KDV HARİÇ
EURO/DOLAR]]*68%)</f>
        <v>1329.6505263157892</v>
      </c>
      <c r="O157" s="21">
        <f>Tablo1345343423232342[[#This Row],[Adet Fiyatı
KDV HARİÇ
EURO/DOLAR]]-(Tablo1345343423232342[[#This Row],[Adet Fiyatı
KDV HARİÇ
EURO/DOLAR]]*64%)</f>
        <v>1495.8568421052632</v>
      </c>
      <c r="P157" s="21">
        <f>Tablo1345343423232342[[#This Row],[Adet Fiyatı
KDV HARİÇ
EURO/DOLAR]]-(Tablo1345343423232342[[#This Row],[Adet Fiyatı
KDV HARİÇ
EURO/DOLAR]]*66%)</f>
        <v>1412.7536842105264</v>
      </c>
    </row>
    <row r="158" spans="1:16">
      <c r="B158" s="152">
        <v>1730</v>
      </c>
      <c r="C158" s="183" t="s">
        <v>128</v>
      </c>
      <c r="D158" s="185" t="s">
        <v>227</v>
      </c>
      <c r="E158" s="184" t="s">
        <v>0</v>
      </c>
      <c r="F158" s="179">
        <v>0</v>
      </c>
      <c r="G158" s="180">
        <f>VLOOKUP(Tablo1345343423232342[[#This Row],[Ürün Kodu]],GMA!$A:$B,2,0)</f>
        <v>4426.7368421052633</v>
      </c>
      <c r="H158" s="154">
        <v>0</v>
      </c>
      <c r="I158" s="21">
        <f>Tablo1345343423232342[[#This Row],[Adet Fiyatı
KDV HARİÇ
EURO/DOLAR]]-(Tablo1345343423232342[[#This Row],[Adet Fiyatı
KDV HARİÇ
EURO/DOLAR]]*Tablo1345343423232342[[#This Row],[İskonto]])</f>
        <v>4426.7368421052633</v>
      </c>
      <c r="J158" s="21">
        <f>Tablo1345343423232342[[#This Row],[Miktar]]*Tablo1345343423232342[[#This Row],[İskontolu 
Birim Fiyat
KDV HARİÇ]]</f>
        <v>0</v>
      </c>
      <c r="K158" s="21">
        <f>Tablo1345343423232342[[#This Row],[İskontolu 
Toplam Fiyat
KDV HARİÇ]]*1.2</f>
        <v>0</v>
      </c>
      <c r="L158" s="162"/>
      <c r="M158" s="163">
        <f>Tablo1345343423232342[[#This Row],[Adet Fiyatı
KDV HARİÇ
EURO/DOLAR]]-(Tablo1345343423232342[[#This Row],[Adet Fiyatı
KDV HARİÇ
EURO/DOLAR]]*67%)</f>
        <v>1460.8231578947366</v>
      </c>
      <c r="N158" s="21">
        <f>Tablo1345343423232342[[#This Row],[Adet Fiyatı
KDV HARİÇ
EURO/DOLAR]]-(Tablo1345343423232342[[#This Row],[Adet Fiyatı
KDV HARİÇ
EURO/DOLAR]]*68%)</f>
        <v>1416.5557894736839</v>
      </c>
      <c r="O158" s="21">
        <f>Tablo1345343423232342[[#This Row],[Adet Fiyatı
KDV HARİÇ
EURO/DOLAR]]-(Tablo1345343423232342[[#This Row],[Adet Fiyatı
KDV HARİÇ
EURO/DOLAR]]*64%)</f>
        <v>1593.6252631578946</v>
      </c>
      <c r="P158" s="21">
        <f>Tablo1345343423232342[[#This Row],[Adet Fiyatı
KDV HARİÇ
EURO/DOLAR]]-(Tablo1345343423232342[[#This Row],[Adet Fiyatı
KDV HARİÇ
EURO/DOLAR]]*66%)</f>
        <v>1505.0905263157892</v>
      </c>
    </row>
    <row r="159" spans="1:16" s="160" customFormat="1">
      <c r="A159" s="156"/>
      <c r="B159" s="157">
        <v>1735</v>
      </c>
      <c r="C159" s="74" t="s">
        <v>719</v>
      </c>
      <c r="D159" s="74" t="s">
        <v>681</v>
      </c>
      <c r="E159" s="54"/>
      <c r="F159" s="167"/>
      <c r="G159" s="33"/>
      <c r="H159" s="154"/>
      <c r="I159" s="71"/>
      <c r="J159" s="71"/>
      <c r="K159" s="71"/>
      <c r="L159" s="168"/>
      <c r="M159" s="33"/>
      <c r="N159" s="33"/>
      <c r="O159" s="71"/>
      <c r="P159" s="71"/>
    </row>
    <row r="160" spans="1:16">
      <c r="B160" s="152">
        <v>1740</v>
      </c>
      <c r="C160" s="132" t="s">
        <v>19</v>
      </c>
      <c r="D160" s="132" t="s">
        <v>994</v>
      </c>
      <c r="E160" s="184" t="s">
        <v>0</v>
      </c>
      <c r="F160" s="179">
        <v>0</v>
      </c>
      <c r="G160" s="180">
        <f>VLOOKUP(Tablo1345343423232342[[#This Row],[Ürün Kodu]],GMA!$A:$B,2,0)</f>
        <v>2900.9824561403511</v>
      </c>
      <c r="H160" s="154">
        <v>0</v>
      </c>
      <c r="I160" s="21">
        <f>Tablo1345343423232342[[#This Row],[Adet Fiyatı
KDV HARİÇ
EURO/DOLAR]]-(Tablo1345343423232342[[#This Row],[Adet Fiyatı
KDV HARİÇ
EURO/DOLAR]]*Tablo1345343423232342[[#This Row],[İskonto]])</f>
        <v>2900.9824561403511</v>
      </c>
      <c r="J160" s="21">
        <f>Tablo1345343423232342[[#This Row],[Miktar]]*Tablo1345343423232342[[#This Row],[İskontolu 
Birim Fiyat
KDV HARİÇ]]</f>
        <v>0</v>
      </c>
      <c r="K160" s="21">
        <f>Tablo1345343423232342[[#This Row],[İskontolu 
Toplam Fiyat
KDV HARİÇ]]*1.2</f>
        <v>0</v>
      </c>
      <c r="L160" s="162"/>
      <c r="M160" s="163">
        <f>Tablo1345343423232342[[#This Row],[Adet Fiyatı
KDV HARİÇ
EURO/DOLAR]]-(Tablo1345343423232342[[#This Row],[Adet Fiyatı
KDV HARİÇ
EURO/DOLAR]]*67%)</f>
        <v>957.32421052631571</v>
      </c>
      <c r="N160" s="21">
        <f>Tablo1345343423232342[[#This Row],[Adet Fiyatı
KDV HARİÇ
EURO/DOLAR]]-(Tablo1345343423232342[[#This Row],[Adet Fiyatı
KDV HARİÇ
EURO/DOLAR]]*68%)</f>
        <v>928.31438596491216</v>
      </c>
      <c r="O160" s="21">
        <f>Tablo1345343423232342[[#This Row],[Adet Fiyatı
KDV HARİÇ
EURO/DOLAR]]-(Tablo1345343423232342[[#This Row],[Adet Fiyatı
KDV HARİÇ
EURO/DOLAR]]*64%)</f>
        <v>1044.3536842105264</v>
      </c>
      <c r="P160" s="21">
        <f>Tablo1345343423232342[[#This Row],[Adet Fiyatı
KDV HARİÇ
EURO/DOLAR]]-(Tablo1345343423232342[[#This Row],[Adet Fiyatı
KDV HARİÇ
EURO/DOLAR]]*66%)</f>
        <v>986.33403508771926</v>
      </c>
    </row>
    <row r="161" spans="1:16">
      <c r="B161" s="157">
        <v>1745</v>
      </c>
      <c r="C161" s="35" t="s">
        <v>20</v>
      </c>
      <c r="D161" s="35" t="s">
        <v>995</v>
      </c>
      <c r="E161" s="22"/>
      <c r="F161" s="164"/>
      <c r="G161" s="17" t="s">
        <v>235</v>
      </c>
      <c r="H161" s="154"/>
      <c r="I161" s="70"/>
      <c r="J161" s="70"/>
      <c r="K161" s="70"/>
      <c r="L161" s="17"/>
      <c r="M161" s="165"/>
      <c r="N161" s="70"/>
      <c r="O161" s="70"/>
      <c r="P161" s="70"/>
    </row>
    <row r="162" spans="1:16">
      <c r="B162" s="152">
        <v>1750</v>
      </c>
      <c r="C162" s="132" t="s">
        <v>21</v>
      </c>
      <c r="D162" s="132" t="s">
        <v>996</v>
      </c>
      <c r="E162" s="184" t="s">
        <v>0</v>
      </c>
      <c r="F162" s="179">
        <v>0</v>
      </c>
      <c r="G162" s="180">
        <f>VLOOKUP(Tablo1345343423232342[[#This Row],[Ürün Kodu]],GMA!$A:$B,2,0)</f>
        <v>3239.5087719298249</v>
      </c>
      <c r="H162" s="154">
        <v>0</v>
      </c>
      <c r="I162" s="21">
        <f>Tablo1345343423232342[[#This Row],[Adet Fiyatı
KDV HARİÇ
EURO/DOLAR]]-(Tablo1345343423232342[[#This Row],[Adet Fiyatı
KDV HARİÇ
EURO/DOLAR]]*Tablo1345343423232342[[#This Row],[İskonto]])</f>
        <v>3239.5087719298249</v>
      </c>
      <c r="J162" s="21">
        <f>Tablo1345343423232342[[#This Row],[Miktar]]*Tablo1345343423232342[[#This Row],[İskontolu 
Birim Fiyat
KDV HARİÇ]]</f>
        <v>0</v>
      </c>
      <c r="K162" s="21">
        <f>Tablo1345343423232342[[#This Row],[İskontolu 
Toplam Fiyat
KDV HARİÇ]]*1.2</f>
        <v>0</v>
      </c>
      <c r="L162" s="162"/>
      <c r="M162" s="163">
        <f>Tablo1345343423232342[[#This Row],[Adet Fiyatı
KDV HARİÇ
EURO/DOLAR]]-(Tablo1345343423232342[[#This Row],[Adet Fiyatı
KDV HARİÇ
EURO/DOLAR]]*67%)</f>
        <v>1069.0378947368422</v>
      </c>
      <c r="N162" s="21">
        <f>Tablo1345343423232342[[#This Row],[Adet Fiyatı
KDV HARİÇ
EURO/DOLAR]]-(Tablo1345343423232342[[#This Row],[Adet Fiyatı
KDV HARİÇ
EURO/DOLAR]]*68%)</f>
        <v>1036.6428070175439</v>
      </c>
      <c r="O162" s="21">
        <f>Tablo1345343423232342[[#This Row],[Adet Fiyatı
KDV HARİÇ
EURO/DOLAR]]-(Tablo1345343423232342[[#This Row],[Adet Fiyatı
KDV HARİÇ
EURO/DOLAR]]*64%)</f>
        <v>1166.2231578947371</v>
      </c>
      <c r="P162" s="21">
        <f>Tablo1345343423232342[[#This Row],[Adet Fiyatı
KDV HARİÇ
EURO/DOLAR]]-(Tablo1345343423232342[[#This Row],[Adet Fiyatı
KDV HARİÇ
EURO/DOLAR]]*66%)</f>
        <v>1101.4329824561405</v>
      </c>
    </row>
    <row r="163" spans="1:16">
      <c r="B163" s="157">
        <v>1755</v>
      </c>
      <c r="C163" s="35" t="s">
        <v>129</v>
      </c>
      <c r="D163" s="35" t="s">
        <v>997</v>
      </c>
      <c r="E163" s="22" t="s">
        <v>0</v>
      </c>
      <c r="F163" s="164"/>
      <c r="G163" s="17" t="s">
        <v>235</v>
      </c>
      <c r="H163" s="154">
        <v>0</v>
      </c>
      <c r="I163" s="70"/>
      <c r="J163" s="70"/>
      <c r="K163" s="70"/>
      <c r="L163" s="17"/>
      <c r="M163" s="165"/>
      <c r="N163" s="70"/>
      <c r="O163" s="70"/>
      <c r="P163" s="70"/>
    </row>
    <row r="164" spans="1:16">
      <c r="B164" s="152">
        <v>1760</v>
      </c>
      <c r="C164" s="35" t="s">
        <v>130</v>
      </c>
      <c r="D164" s="35" t="s">
        <v>998</v>
      </c>
      <c r="E164" s="22" t="s">
        <v>0</v>
      </c>
      <c r="F164" s="164"/>
      <c r="G164" s="17" t="s">
        <v>235</v>
      </c>
      <c r="H164" s="154">
        <v>0</v>
      </c>
      <c r="I164" s="70"/>
      <c r="J164" s="70"/>
      <c r="K164" s="70"/>
      <c r="L164" s="17"/>
      <c r="M164" s="165"/>
      <c r="N164" s="70"/>
      <c r="O164" s="70"/>
      <c r="P164" s="70"/>
    </row>
    <row r="165" spans="1:16">
      <c r="B165" s="157">
        <v>1765</v>
      </c>
      <c r="C165" s="74" t="s">
        <v>720</v>
      </c>
      <c r="D165" s="74" t="s">
        <v>682</v>
      </c>
      <c r="E165" s="22"/>
      <c r="F165" s="161"/>
      <c r="G165" s="21"/>
      <c r="H165" s="154"/>
      <c r="I165" s="21"/>
      <c r="J165" s="21"/>
      <c r="K165" s="21"/>
      <c r="L165" s="162"/>
      <c r="M165" s="163"/>
      <c r="N165" s="21"/>
      <c r="O165" s="21"/>
      <c r="P165" s="21"/>
    </row>
    <row r="166" spans="1:16">
      <c r="B166" s="152">
        <v>1770</v>
      </c>
      <c r="C166" s="35" t="s">
        <v>22</v>
      </c>
      <c r="D166" s="35" t="s">
        <v>1005</v>
      </c>
      <c r="E166" s="22" t="s">
        <v>0</v>
      </c>
      <c r="F166" s="161">
        <v>0</v>
      </c>
      <c r="G166" s="17" t="s">
        <v>235</v>
      </c>
      <c r="H166" s="154">
        <v>0</v>
      </c>
      <c r="I166" s="21"/>
      <c r="J166" s="21"/>
      <c r="K166" s="21"/>
      <c r="L166" s="162"/>
      <c r="M166" s="163"/>
      <c r="N166" s="21"/>
      <c r="O166" s="21"/>
      <c r="P166" s="21"/>
    </row>
    <row r="167" spans="1:16">
      <c r="B167" s="157">
        <v>1775</v>
      </c>
      <c r="C167" s="132" t="s">
        <v>23</v>
      </c>
      <c r="D167" s="132" t="s">
        <v>1006</v>
      </c>
      <c r="E167" s="184" t="s">
        <v>0</v>
      </c>
      <c r="F167" s="179">
        <v>0</v>
      </c>
      <c r="G167" s="180">
        <f>VLOOKUP(Tablo1345343423232342[[#This Row],[Ürün Kodu]],GMA!$A:$B,2,0)</f>
        <v>4612.4210526315792</v>
      </c>
      <c r="H167" s="154">
        <v>0</v>
      </c>
      <c r="I167" s="21">
        <f>Tablo1345343423232342[[#This Row],[Adet Fiyatı
KDV HARİÇ
EURO/DOLAR]]-(Tablo1345343423232342[[#This Row],[Adet Fiyatı
KDV HARİÇ
EURO/DOLAR]]*Tablo1345343423232342[[#This Row],[İskonto]])</f>
        <v>4612.4210526315792</v>
      </c>
      <c r="J167" s="21">
        <f>Tablo1345343423232342[[#This Row],[Miktar]]*Tablo1345343423232342[[#This Row],[İskontolu 
Birim Fiyat
KDV HARİÇ]]</f>
        <v>0</v>
      </c>
      <c r="K167" s="21">
        <f>Tablo1345343423232342[[#This Row],[İskontolu 
Toplam Fiyat
KDV HARİÇ]]*1.2</f>
        <v>0</v>
      </c>
      <c r="L167" s="162"/>
      <c r="M167" s="163">
        <f>Tablo1345343423232342[[#This Row],[Adet Fiyatı
KDV HARİÇ
EURO/DOLAR]]-(Tablo1345343423232342[[#This Row],[Adet Fiyatı
KDV HARİÇ
EURO/DOLAR]]*67%)</f>
        <v>1522.0989473684208</v>
      </c>
      <c r="N167" s="21">
        <f>Tablo1345343423232342[[#This Row],[Adet Fiyatı
KDV HARİÇ
EURO/DOLAR]]-(Tablo1345343423232342[[#This Row],[Adet Fiyatı
KDV HARİÇ
EURO/DOLAR]]*68%)</f>
        <v>1475.9747368421049</v>
      </c>
      <c r="O167" s="21">
        <f>Tablo1345343423232342[[#This Row],[Adet Fiyatı
KDV HARİÇ
EURO/DOLAR]]-(Tablo1345343423232342[[#This Row],[Adet Fiyatı
KDV HARİÇ
EURO/DOLAR]]*64%)</f>
        <v>1660.4715789473685</v>
      </c>
      <c r="P167" s="21">
        <f>Tablo1345343423232342[[#This Row],[Adet Fiyatı
KDV HARİÇ
EURO/DOLAR]]-(Tablo1345343423232342[[#This Row],[Adet Fiyatı
KDV HARİÇ
EURO/DOLAR]]*66%)</f>
        <v>1568.2231578947367</v>
      </c>
    </row>
    <row r="168" spans="1:16">
      <c r="B168" s="152">
        <v>1780</v>
      </c>
      <c r="C168" s="35" t="s">
        <v>24</v>
      </c>
      <c r="D168" s="35" t="s">
        <v>1007</v>
      </c>
      <c r="E168" s="22"/>
      <c r="F168" s="161"/>
      <c r="G168" s="17" t="s">
        <v>235</v>
      </c>
      <c r="H168" s="154"/>
      <c r="I168" s="17"/>
      <c r="J168" s="70"/>
      <c r="K168" s="17"/>
      <c r="L168" s="17"/>
      <c r="M168" s="165"/>
      <c r="N168" s="70"/>
      <c r="O168" s="70"/>
      <c r="P168" s="70"/>
    </row>
    <row r="169" spans="1:16">
      <c r="B169" s="157">
        <v>1785</v>
      </c>
      <c r="C169" s="132" t="s">
        <v>243</v>
      </c>
      <c r="D169" s="132" t="s">
        <v>1008</v>
      </c>
      <c r="E169" s="184" t="s">
        <v>0</v>
      </c>
      <c r="F169" s="179">
        <v>0</v>
      </c>
      <c r="G169" s="180">
        <f>VLOOKUP(Tablo1345343423232342[[#This Row],[Ürün Kodu]],GMA!$A:$B,2,0)</f>
        <v>4697.3684210526317</v>
      </c>
      <c r="H169" s="154">
        <v>0</v>
      </c>
      <c r="I169" s="21">
        <f>Tablo1345343423232342[[#This Row],[Adet Fiyatı
KDV HARİÇ
EURO/DOLAR]]-(Tablo1345343423232342[[#This Row],[Adet Fiyatı
KDV HARİÇ
EURO/DOLAR]]*Tablo1345343423232342[[#This Row],[İskonto]])</f>
        <v>4697.3684210526317</v>
      </c>
      <c r="J169" s="21">
        <f>Tablo1345343423232342[[#This Row],[Miktar]]*Tablo1345343423232342[[#This Row],[İskontolu 
Birim Fiyat
KDV HARİÇ]]</f>
        <v>0</v>
      </c>
      <c r="K169" s="21">
        <f>Tablo1345343423232342[[#This Row],[İskontolu 
Toplam Fiyat
KDV HARİÇ]]*1.2</f>
        <v>0</v>
      </c>
      <c r="L169" s="162"/>
      <c r="M169" s="163">
        <f>Tablo1345343423232342[[#This Row],[Adet Fiyatı
KDV HARİÇ
EURO/DOLAR]]-(Tablo1345343423232342[[#This Row],[Adet Fiyatı
KDV HARİÇ
EURO/DOLAR]]*67%)</f>
        <v>1550.1315789473683</v>
      </c>
      <c r="N169" s="21">
        <f>Tablo1345343423232342[[#This Row],[Adet Fiyatı
KDV HARİÇ
EURO/DOLAR]]-(Tablo1345343423232342[[#This Row],[Adet Fiyatı
KDV HARİÇ
EURO/DOLAR]]*68%)</f>
        <v>1503.1578947368421</v>
      </c>
      <c r="O169" s="21">
        <f>Tablo1345343423232342[[#This Row],[Adet Fiyatı
KDV HARİÇ
EURO/DOLAR]]-(Tablo1345343423232342[[#This Row],[Adet Fiyatı
KDV HARİÇ
EURO/DOLAR]]*64%)</f>
        <v>1691.0526315789475</v>
      </c>
      <c r="P169" s="21">
        <f>Tablo1345343423232342[[#This Row],[Adet Fiyatı
KDV HARİÇ
EURO/DOLAR]]-(Tablo1345343423232342[[#This Row],[Adet Fiyatı
KDV HARİÇ
EURO/DOLAR]]*66%)</f>
        <v>1597.1052631578946</v>
      </c>
    </row>
    <row r="170" spans="1:16">
      <c r="B170" s="152">
        <v>1790</v>
      </c>
      <c r="C170" s="132" t="s">
        <v>25</v>
      </c>
      <c r="D170" s="132" t="s">
        <v>1009</v>
      </c>
      <c r="E170" s="184" t="s">
        <v>0</v>
      </c>
      <c r="F170" s="179">
        <v>0</v>
      </c>
      <c r="G170" s="180">
        <f>VLOOKUP(Tablo1345343423232342[[#This Row],[Ürün Kodu]],GMA!$A:$B,2,0)</f>
        <v>5289.4736842105267</v>
      </c>
      <c r="H170" s="154">
        <v>0</v>
      </c>
      <c r="I170" s="21">
        <f>Tablo1345343423232342[[#This Row],[Adet Fiyatı
KDV HARİÇ
EURO/DOLAR]]-(Tablo1345343423232342[[#This Row],[Adet Fiyatı
KDV HARİÇ
EURO/DOLAR]]*Tablo1345343423232342[[#This Row],[İskonto]])</f>
        <v>5289.4736842105267</v>
      </c>
      <c r="J170" s="21">
        <f>Tablo1345343423232342[[#This Row],[Miktar]]*Tablo1345343423232342[[#This Row],[İskontolu 
Birim Fiyat
KDV HARİÇ]]</f>
        <v>0</v>
      </c>
      <c r="K170" s="21">
        <f>Tablo1345343423232342[[#This Row],[İskontolu 
Toplam Fiyat
KDV HARİÇ]]*1.2</f>
        <v>0</v>
      </c>
      <c r="L170" s="162"/>
      <c r="M170" s="163">
        <f>Tablo1345343423232342[[#This Row],[Adet Fiyatı
KDV HARİÇ
EURO/DOLAR]]-(Tablo1345343423232342[[#This Row],[Adet Fiyatı
KDV HARİÇ
EURO/DOLAR]]*67%)</f>
        <v>1745.5263157894738</v>
      </c>
      <c r="N170" s="21">
        <f>Tablo1345343423232342[[#This Row],[Adet Fiyatı
KDV HARİÇ
EURO/DOLAR]]-(Tablo1345343423232342[[#This Row],[Adet Fiyatı
KDV HARİÇ
EURO/DOLAR]]*68%)</f>
        <v>1692.6315789473683</v>
      </c>
      <c r="O170" s="21">
        <f>Tablo1345343423232342[[#This Row],[Adet Fiyatı
KDV HARİÇ
EURO/DOLAR]]-(Tablo1345343423232342[[#This Row],[Adet Fiyatı
KDV HARİÇ
EURO/DOLAR]]*64%)</f>
        <v>1904.2105263157896</v>
      </c>
      <c r="P170" s="21">
        <f>Tablo1345343423232342[[#This Row],[Adet Fiyatı
KDV HARİÇ
EURO/DOLAR]]-(Tablo1345343423232342[[#This Row],[Adet Fiyatı
KDV HARİÇ
EURO/DOLAR]]*66%)</f>
        <v>1798.4210526315787</v>
      </c>
    </row>
    <row r="171" spans="1:16" s="160" customFormat="1">
      <c r="A171" s="156"/>
      <c r="B171" s="157">
        <v>1795</v>
      </c>
      <c r="C171" s="35" t="s">
        <v>131</v>
      </c>
      <c r="D171" s="35" t="s">
        <v>1010</v>
      </c>
      <c r="E171" s="22"/>
      <c r="F171" s="167"/>
      <c r="G171" s="17" t="s">
        <v>235</v>
      </c>
      <c r="H171" s="154"/>
      <c r="I171" s="71"/>
      <c r="J171" s="71"/>
      <c r="K171" s="71"/>
      <c r="L171" s="168"/>
      <c r="M171" s="33"/>
      <c r="N171" s="33"/>
      <c r="O171" s="71"/>
      <c r="P171" s="71"/>
    </row>
    <row r="172" spans="1:16">
      <c r="B172" s="152">
        <v>1800</v>
      </c>
      <c r="C172" s="132" t="s">
        <v>113</v>
      </c>
      <c r="D172" s="132" t="s">
        <v>1011</v>
      </c>
      <c r="E172" s="184" t="s">
        <v>0</v>
      </c>
      <c r="F172" s="179">
        <v>0</v>
      </c>
      <c r="G172" s="180">
        <f>VLOOKUP(Tablo1345343423232342[[#This Row],[Ürün Kodu]],GMA!$A:$B,2,0)</f>
        <v>6145.2631578947376</v>
      </c>
      <c r="H172" s="154">
        <v>0</v>
      </c>
      <c r="I172" s="21">
        <f>Tablo1345343423232342[[#This Row],[Adet Fiyatı
KDV HARİÇ
EURO/DOLAR]]-(Tablo1345343423232342[[#This Row],[Adet Fiyatı
KDV HARİÇ
EURO/DOLAR]]*Tablo1345343423232342[[#This Row],[İskonto]])</f>
        <v>6145.2631578947376</v>
      </c>
      <c r="J172" s="21">
        <f>Tablo1345343423232342[[#This Row],[Miktar]]*Tablo1345343423232342[[#This Row],[İskontolu 
Birim Fiyat
KDV HARİÇ]]</f>
        <v>0</v>
      </c>
      <c r="K172" s="21">
        <f>Tablo1345343423232342[[#This Row],[İskontolu 
Toplam Fiyat
KDV HARİÇ]]*1.2</f>
        <v>0</v>
      </c>
      <c r="L172" s="162"/>
      <c r="M172" s="163">
        <f>Tablo1345343423232342[[#This Row],[Adet Fiyatı
KDV HARİÇ
EURO/DOLAR]]-(Tablo1345343423232342[[#This Row],[Adet Fiyatı
KDV HARİÇ
EURO/DOLAR]]*67%)</f>
        <v>2027.9368421052632</v>
      </c>
      <c r="N172" s="21">
        <f>Tablo1345343423232342[[#This Row],[Adet Fiyatı
KDV HARİÇ
EURO/DOLAR]]-(Tablo1345343423232342[[#This Row],[Adet Fiyatı
KDV HARİÇ
EURO/DOLAR]]*68%)</f>
        <v>1966.484210526316</v>
      </c>
      <c r="O172" s="21">
        <f>Tablo1345343423232342[[#This Row],[Adet Fiyatı
KDV HARİÇ
EURO/DOLAR]]-(Tablo1345343423232342[[#This Row],[Adet Fiyatı
KDV HARİÇ
EURO/DOLAR]]*64%)</f>
        <v>2212.2947368421055</v>
      </c>
      <c r="P172" s="21">
        <f>Tablo1345343423232342[[#This Row],[Adet Fiyatı
KDV HARİÇ
EURO/DOLAR]]-(Tablo1345343423232342[[#This Row],[Adet Fiyatı
KDV HARİÇ
EURO/DOLAR]]*66%)</f>
        <v>2089.3894736842108</v>
      </c>
    </row>
    <row r="173" spans="1:16">
      <c r="B173" s="157">
        <v>1805</v>
      </c>
      <c r="C173" s="132" t="s">
        <v>1012</v>
      </c>
      <c r="D173" s="132" t="s">
        <v>1013</v>
      </c>
      <c r="E173" s="184" t="s">
        <v>0</v>
      </c>
      <c r="F173" s="179">
        <v>0</v>
      </c>
      <c r="G173" s="180">
        <f>VLOOKUP(Tablo1345343423232342[[#This Row],[Ürün Kodu]],GMA!$A:$B,2,0)</f>
        <v>7159.6491228070181</v>
      </c>
      <c r="H173" s="154">
        <v>0</v>
      </c>
      <c r="I173" s="21">
        <f>Tablo1345343423232342[[#This Row],[Adet Fiyatı
KDV HARİÇ
EURO/DOLAR]]-(Tablo1345343423232342[[#This Row],[Adet Fiyatı
KDV HARİÇ
EURO/DOLAR]]*Tablo1345343423232342[[#This Row],[İskonto]])</f>
        <v>7159.6491228070181</v>
      </c>
      <c r="J173" s="21">
        <f>Tablo1345343423232342[[#This Row],[Miktar]]*Tablo1345343423232342[[#This Row],[İskontolu 
Birim Fiyat
KDV HARİÇ]]</f>
        <v>0</v>
      </c>
      <c r="K173" s="21">
        <f>Tablo1345343423232342[[#This Row],[İskontolu 
Toplam Fiyat
KDV HARİÇ]]*1.2</f>
        <v>0</v>
      </c>
      <c r="L173" s="162"/>
      <c r="M173" s="163">
        <f>Tablo1345343423232342[[#This Row],[Adet Fiyatı
KDV HARİÇ
EURO/DOLAR]]-(Tablo1345343423232342[[#This Row],[Adet Fiyatı
KDV HARİÇ
EURO/DOLAR]]*67%)</f>
        <v>2362.6842105263158</v>
      </c>
      <c r="N173" s="21">
        <f>Tablo1345343423232342[[#This Row],[Adet Fiyatı
KDV HARİÇ
EURO/DOLAR]]-(Tablo1345343423232342[[#This Row],[Adet Fiyatı
KDV HARİÇ
EURO/DOLAR]]*68%)</f>
        <v>2291.0877192982452</v>
      </c>
      <c r="O173" s="21">
        <f>Tablo1345343423232342[[#This Row],[Adet Fiyatı
KDV HARİÇ
EURO/DOLAR]]-(Tablo1345343423232342[[#This Row],[Adet Fiyatı
KDV HARİÇ
EURO/DOLAR]]*64%)</f>
        <v>2577.4736842105267</v>
      </c>
      <c r="P173" s="21">
        <f>Tablo1345343423232342[[#This Row],[Adet Fiyatı
KDV HARİÇ
EURO/DOLAR]]-(Tablo1345343423232342[[#This Row],[Adet Fiyatı
KDV HARİÇ
EURO/DOLAR]]*66%)</f>
        <v>2434.2807017543855</v>
      </c>
    </row>
    <row r="174" spans="1:16">
      <c r="B174" s="152">
        <v>1810</v>
      </c>
      <c r="C174" s="132" t="s">
        <v>481</v>
      </c>
      <c r="D174" s="132" t="s">
        <v>589</v>
      </c>
      <c r="E174" s="184" t="s">
        <v>0</v>
      </c>
      <c r="F174" s="179">
        <v>0</v>
      </c>
      <c r="G174" s="180">
        <f>VLOOKUP(Tablo1345343423232342[[#This Row],[Ürün Kodu]],GMA!$A:$B,2,0)</f>
        <v>20148.148148148146</v>
      </c>
      <c r="H174" s="154">
        <v>0</v>
      </c>
      <c r="I174" s="21">
        <f>Tablo1345343423232342[[#This Row],[Adet Fiyatı
KDV HARİÇ
EURO/DOLAR]]-(Tablo1345343423232342[[#This Row],[Adet Fiyatı
KDV HARİÇ
EURO/DOLAR]]*Tablo1345343423232342[[#This Row],[İskonto]])</f>
        <v>20148.148148148146</v>
      </c>
      <c r="J174" s="21">
        <f>Tablo1345343423232342[[#This Row],[Miktar]]*Tablo1345343423232342[[#This Row],[İskontolu 
Birim Fiyat
KDV HARİÇ]]</f>
        <v>0</v>
      </c>
      <c r="K174" s="21">
        <f>Tablo1345343423232342[[#This Row],[İskontolu 
Toplam Fiyat
KDV HARİÇ]]*1.2</f>
        <v>0</v>
      </c>
      <c r="L174" s="162"/>
      <c r="M174" s="163">
        <f>Tablo1345343423232342[[#This Row],[Adet Fiyatı
KDV HARİÇ
EURO/DOLAR]]-(Tablo1345343423232342[[#This Row],[Adet Fiyatı
KDV HARİÇ
EURO/DOLAR]]*67%)</f>
        <v>6648.8888888888869</v>
      </c>
      <c r="N174" s="21">
        <f>Tablo1345343423232342[[#This Row],[Adet Fiyatı
KDV HARİÇ
EURO/DOLAR]]-(Tablo1345343423232342[[#This Row],[Adet Fiyatı
KDV HARİÇ
EURO/DOLAR]]*68%)</f>
        <v>6447.4074074074051</v>
      </c>
      <c r="O174" s="21">
        <f>Tablo1345343423232342[[#This Row],[Adet Fiyatı
KDV HARİÇ
EURO/DOLAR]]-(Tablo1345343423232342[[#This Row],[Adet Fiyatı
KDV HARİÇ
EURO/DOLAR]]*64%)</f>
        <v>7253.3333333333321</v>
      </c>
      <c r="P174" s="21">
        <f>Tablo1345343423232342[[#This Row],[Adet Fiyatı
KDV HARİÇ
EURO/DOLAR]]-(Tablo1345343423232342[[#This Row],[Adet Fiyatı
KDV HARİÇ
EURO/DOLAR]]*66%)</f>
        <v>6850.3703703703686</v>
      </c>
    </row>
    <row r="175" spans="1:16">
      <c r="B175" s="157">
        <v>1815</v>
      </c>
      <c r="C175" s="132" t="s">
        <v>1014</v>
      </c>
      <c r="D175" s="132" t="s">
        <v>1015</v>
      </c>
      <c r="E175" s="184" t="s">
        <v>0</v>
      </c>
      <c r="F175" s="179">
        <v>0</v>
      </c>
      <c r="G175" s="180">
        <f>VLOOKUP(Tablo1345343423232342[[#This Row],[Ürün Kodu]],GMA!$A:$B,2,0)</f>
        <v>26981.481481481478</v>
      </c>
      <c r="H175" s="154">
        <v>0</v>
      </c>
      <c r="I175" s="21">
        <f>Tablo1345343423232342[[#This Row],[Adet Fiyatı
KDV HARİÇ
EURO/DOLAR]]-(Tablo1345343423232342[[#This Row],[Adet Fiyatı
KDV HARİÇ
EURO/DOLAR]]*Tablo1345343423232342[[#This Row],[İskonto]])</f>
        <v>26981.481481481478</v>
      </c>
      <c r="J175" s="21">
        <f>Tablo1345343423232342[[#This Row],[Miktar]]*Tablo1345343423232342[[#This Row],[İskontolu 
Birim Fiyat
KDV HARİÇ]]</f>
        <v>0</v>
      </c>
      <c r="K175" s="21">
        <f>Tablo1345343423232342[[#This Row],[İskontolu 
Toplam Fiyat
KDV HARİÇ]]*1.2</f>
        <v>0</v>
      </c>
      <c r="L175" s="162"/>
      <c r="M175" s="163">
        <f>Tablo1345343423232342[[#This Row],[Adet Fiyatı
KDV HARİÇ
EURO/DOLAR]]-(Tablo1345343423232342[[#This Row],[Adet Fiyatı
KDV HARİÇ
EURO/DOLAR]]*67%)</f>
        <v>8903.8888888888869</v>
      </c>
      <c r="N175" s="21">
        <f>Tablo1345343423232342[[#This Row],[Adet Fiyatı
KDV HARİÇ
EURO/DOLAR]]-(Tablo1345343423232342[[#This Row],[Adet Fiyatı
KDV HARİÇ
EURO/DOLAR]]*68%)</f>
        <v>8634.074074074073</v>
      </c>
      <c r="O175" s="21">
        <f>Tablo1345343423232342[[#This Row],[Adet Fiyatı
KDV HARİÇ
EURO/DOLAR]]-(Tablo1345343423232342[[#This Row],[Adet Fiyatı
KDV HARİÇ
EURO/DOLAR]]*64%)</f>
        <v>9713.3333333333321</v>
      </c>
      <c r="P175" s="21">
        <f>Tablo1345343423232342[[#This Row],[Adet Fiyatı
KDV HARİÇ
EURO/DOLAR]]-(Tablo1345343423232342[[#This Row],[Adet Fiyatı
KDV HARİÇ
EURO/DOLAR]]*66%)</f>
        <v>9173.7037037037007</v>
      </c>
    </row>
    <row r="176" spans="1:16">
      <c r="B176" s="152">
        <v>1820</v>
      </c>
      <c r="C176" s="74" t="s">
        <v>801</v>
      </c>
      <c r="D176" s="74" t="s">
        <v>523</v>
      </c>
      <c r="E176" s="22"/>
      <c r="F176" s="161"/>
      <c r="G176" s="21"/>
      <c r="H176" s="154"/>
      <c r="I176" s="21"/>
      <c r="J176" s="21"/>
      <c r="K176" s="21"/>
      <c r="L176" s="162"/>
      <c r="M176" s="163"/>
      <c r="N176" s="21"/>
      <c r="O176" s="21"/>
      <c r="P176" s="21"/>
    </row>
    <row r="177" spans="1:16">
      <c r="B177" s="157">
        <v>1825</v>
      </c>
      <c r="C177" s="132" t="s">
        <v>425</v>
      </c>
      <c r="D177" s="132" t="s">
        <v>426</v>
      </c>
      <c r="E177" s="184" t="s">
        <v>0</v>
      </c>
      <c r="F177" s="179">
        <v>0</v>
      </c>
      <c r="G177" s="180">
        <f>VLOOKUP(Tablo1345343423232342[[#This Row],[Ürün Kodu]],GMA!$A:$B,2,0)</f>
        <v>70777.777777777766</v>
      </c>
      <c r="H177" s="154">
        <v>0</v>
      </c>
      <c r="I177" s="21">
        <f>Tablo1345343423232342[[#This Row],[Adet Fiyatı
KDV HARİÇ
EURO/DOLAR]]-(Tablo1345343423232342[[#This Row],[Adet Fiyatı
KDV HARİÇ
EURO/DOLAR]]*Tablo1345343423232342[[#This Row],[İskonto]])</f>
        <v>70777.777777777766</v>
      </c>
      <c r="J177" s="21">
        <f>Tablo1345343423232342[[#This Row],[Miktar]]*Tablo1345343423232342[[#This Row],[İskontolu 
Birim Fiyat
KDV HARİÇ]]</f>
        <v>0</v>
      </c>
      <c r="K177" s="21">
        <f>Tablo1345343423232342[[#This Row],[İskontolu 
Toplam Fiyat
KDV HARİÇ]]*1.2</f>
        <v>0</v>
      </c>
      <c r="L177" s="162"/>
      <c r="M177" s="163">
        <f>Tablo1345343423232342[[#This Row],[Adet Fiyatı
KDV HARİÇ
EURO/DOLAR]]-(Tablo1345343423232342[[#This Row],[Adet Fiyatı
KDV HARİÇ
EURO/DOLAR]]*67%)</f>
        <v>23356.666666666657</v>
      </c>
      <c r="N177" s="21">
        <f>Tablo1345343423232342[[#This Row],[Adet Fiyatı
KDV HARİÇ
EURO/DOLAR]]-(Tablo1345343423232342[[#This Row],[Adet Fiyatı
KDV HARİÇ
EURO/DOLAR]]*68%)</f>
        <v>22648.888888888883</v>
      </c>
      <c r="O177" s="21">
        <f>Tablo1345343423232342[[#This Row],[Adet Fiyatı
KDV HARİÇ
EURO/DOLAR]]-(Tablo1345343423232342[[#This Row],[Adet Fiyatı
KDV HARİÇ
EURO/DOLAR]]*64%)</f>
        <v>25479.999999999993</v>
      </c>
      <c r="P177" s="21">
        <f>Tablo1345343423232342[[#This Row],[Adet Fiyatı
KDV HARİÇ
EURO/DOLAR]]-(Tablo1345343423232342[[#This Row],[Adet Fiyatı
KDV HARİÇ
EURO/DOLAR]]*66%)</f>
        <v>24064.444444444438</v>
      </c>
    </row>
    <row r="178" spans="1:16">
      <c r="B178" s="152">
        <v>1830</v>
      </c>
      <c r="C178" s="132" t="s">
        <v>1016</v>
      </c>
      <c r="D178" s="132" t="s">
        <v>1017</v>
      </c>
      <c r="E178" s="184" t="s">
        <v>0</v>
      </c>
      <c r="F178" s="179">
        <v>0</v>
      </c>
      <c r="G178" s="180">
        <f>VLOOKUP(Tablo1345343423232342[[#This Row],[Ürün Kodu]],GMA!$A:$B,2,0)</f>
        <v>18296.21052631579</v>
      </c>
      <c r="H178" s="154">
        <v>0</v>
      </c>
      <c r="I178" s="21">
        <f>Tablo1345343423232342[[#This Row],[Adet Fiyatı
KDV HARİÇ
EURO/DOLAR]]-(Tablo1345343423232342[[#This Row],[Adet Fiyatı
KDV HARİÇ
EURO/DOLAR]]*Tablo1345343423232342[[#This Row],[İskonto]])</f>
        <v>18296.21052631579</v>
      </c>
      <c r="J178" s="21">
        <f>Tablo1345343423232342[[#This Row],[Miktar]]*Tablo1345343423232342[[#This Row],[İskontolu 
Birim Fiyat
KDV HARİÇ]]</f>
        <v>0</v>
      </c>
      <c r="K178" s="21">
        <f>Tablo1345343423232342[[#This Row],[İskontolu 
Toplam Fiyat
KDV HARİÇ]]*1.2</f>
        <v>0</v>
      </c>
      <c r="L178" s="162"/>
      <c r="M178" s="163">
        <f>Tablo1345343423232342[[#This Row],[Adet Fiyatı
KDV HARİÇ
EURO/DOLAR]]-(Tablo1345343423232342[[#This Row],[Adet Fiyatı
KDV HARİÇ
EURO/DOLAR]]*67%)</f>
        <v>6037.7494736842091</v>
      </c>
      <c r="N178" s="21">
        <f>Tablo1345343423232342[[#This Row],[Adet Fiyatı
KDV HARİÇ
EURO/DOLAR]]-(Tablo1345343423232342[[#This Row],[Adet Fiyatı
KDV HARİÇ
EURO/DOLAR]]*68%)</f>
        <v>5854.7873684210517</v>
      </c>
      <c r="O178" s="21">
        <f>Tablo1345343423232342[[#This Row],[Adet Fiyatı
KDV HARİÇ
EURO/DOLAR]]-(Tablo1345343423232342[[#This Row],[Adet Fiyatı
KDV HARİÇ
EURO/DOLAR]]*64%)</f>
        <v>6586.6357894736848</v>
      </c>
      <c r="P178" s="21">
        <f>Tablo1345343423232342[[#This Row],[Adet Fiyatı
KDV HARİÇ
EURO/DOLAR]]-(Tablo1345343423232342[[#This Row],[Adet Fiyatı
KDV HARİÇ
EURO/DOLAR]]*66%)</f>
        <v>6220.7115789473683</v>
      </c>
    </row>
    <row r="179" spans="1:16">
      <c r="B179" s="157">
        <v>1835</v>
      </c>
      <c r="C179" s="132" t="s">
        <v>1018</v>
      </c>
      <c r="D179" s="132" t="s">
        <v>1019</v>
      </c>
      <c r="E179" s="184" t="s">
        <v>0</v>
      </c>
      <c r="F179" s="179">
        <v>0</v>
      </c>
      <c r="G179" s="180">
        <f>VLOOKUP(Tablo1345343423232342[[#This Row],[Ürün Kodu]],GMA!$A:$B,2,0)</f>
        <v>3161.0385964912284</v>
      </c>
      <c r="H179" s="154">
        <v>0</v>
      </c>
      <c r="I179" s="21">
        <f>Tablo1345343423232342[[#This Row],[Adet Fiyatı
KDV HARİÇ
EURO/DOLAR]]-(Tablo1345343423232342[[#This Row],[Adet Fiyatı
KDV HARİÇ
EURO/DOLAR]]*Tablo1345343423232342[[#This Row],[İskonto]])</f>
        <v>3161.0385964912284</v>
      </c>
      <c r="J179" s="21">
        <f>Tablo1345343423232342[[#This Row],[Miktar]]*Tablo1345343423232342[[#This Row],[İskontolu 
Birim Fiyat
KDV HARİÇ]]</f>
        <v>0</v>
      </c>
      <c r="K179" s="21">
        <f>Tablo1345343423232342[[#This Row],[İskontolu 
Toplam Fiyat
KDV HARİÇ]]*1.2</f>
        <v>0</v>
      </c>
      <c r="L179" s="162"/>
      <c r="M179" s="163">
        <f>Tablo1345343423232342[[#This Row],[Adet Fiyatı
KDV HARİÇ
EURO/DOLAR]]-(Tablo1345343423232342[[#This Row],[Adet Fiyatı
KDV HARİÇ
EURO/DOLAR]]*67%)</f>
        <v>1043.1427368421055</v>
      </c>
      <c r="N179" s="21">
        <f>Tablo1345343423232342[[#This Row],[Adet Fiyatı
KDV HARİÇ
EURO/DOLAR]]-(Tablo1345343423232342[[#This Row],[Adet Fiyatı
KDV HARİÇ
EURO/DOLAR]]*68%)</f>
        <v>1011.532350877193</v>
      </c>
      <c r="O179" s="21">
        <f>Tablo1345343423232342[[#This Row],[Adet Fiyatı
KDV HARİÇ
EURO/DOLAR]]-(Tablo1345343423232342[[#This Row],[Adet Fiyatı
KDV HARİÇ
EURO/DOLAR]]*64%)</f>
        <v>1137.9738947368421</v>
      </c>
      <c r="P179" s="21">
        <f>Tablo1345343423232342[[#This Row],[Adet Fiyatı
KDV HARİÇ
EURO/DOLAR]]-(Tablo1345343423232342[[#This Row],[Adet Fiyatı
KDV HARİÇ
EURO/DOLAR]]*66%)</f>
        <v>1074.7531228070175</v>
      </c>
    </row>
    <row r="180" spans="1:16" s="160" customFormat="1">
      <c r="A180" s="156"/>
      <c r="B180" s="152">
        <v>1840</v>
      </c>
      <c r="C180" s="19" t="s">
        <v>722</v>
      </c>
      <c r="D180" s="19" t="s">
        <v>317</v>
      </c>
      <c r="E180" s="54"/>
      <c r="F180" s="158"/>
      <c r="G180" s="33"/>
      <c r="H180" s="154"/>
      <c r="I180" s="71"/>
      <c r="J180" s="71"/>
      <c r="K180" s="71"/>
      <c r="L180" s="33"/>
      <c r="M180" s="159"/>
      <c r="N180" s="71"/>
      <c r="O180" s="71"/>
      <c r="P180" s="71"/>
    </row>
    <row r="181" spans="1:16">
      <c r="B181" s="157">
        <v>1845</v>
      </c>
      <c r="C181" s="29" t="s">
        <v>26</v>
      </c>
      <c r="D181" s="23" t="s">
        <v>135</v>
      </c>
      <c r="E181" s="22" t="s">
        <v>0</v>
      </c>
      <c r="F181" s="161">
        <v>0</v>
      </c>
      <c r="G181" s="21">
        <f>VLOOKUP(Tablo1345343423232342[[#This Row],[Ürün Kodu]],GMA!$A:$B,2,0)</f>
        <v>45.26315789473685</v>
      </c>
      <c r="H181" s="154">
        <v>0</v>
      </c>
      <c r="I181" s="21">
        <f>Tablo1345343423232342[[#This Row],[Adet Fiyatı
KDV HARİÇ
EURO/DOLAR]]-(Tablo1345343423232342[[#This Row],[Adet Fiyatı
KDV HARİÇ
EURO/DOLAR]]*Tablo1345343423232342[[#This Row],[İskonto]])</f>
        <v>45.26315789473685</v>
      </c>
      <c r="J181" s="21">
        <f>Tablo1345343423232342[[#This Row],[Miktar]]*Tablo1345343423232342[[#This Row],[İskontolu 
Birim Fiyat
KDV HARİÇ]]</f>
        <v>0</v>
      </c>
      <c r="K181" s="21">
        <f>Tablo1345343423232342[[#This Row],[İskontolu 
Toplam Fiyat
KDV HARİÇ]]*1.2</f>
        <v>0</v>
      </c>
      <c r="L181" s="162"/>
      <c r="M181" s="163">
        <f>Tablo1345343423232342[[#This Row],[Adet Fiyatı
KDV HARİÇ
EURO/DOLAR]]-(Tablo1345343423232342[[#This Row],[Adet Fiyatı
KDV HARİÇ
EURO/DOLAR]]*67%)</f>
        <v>14.936842105263157</v>
      </c>
      <c r="N181" s="21">
        <f>Tablo1345343423232342[[#This Row],[Adet Fiyatı
KDV HARİÇ
EURO/DOLAR]]-(Tablo1345343423232342[[#This Row],[Adet Fiyatı
KDV HARİÇ
EURO/DOLAR]]*68%)</f>
        <v>14.484210526315788</v>
      </c>
      <c r="O181" s="21">
        <f>Tablo1345343423232342[[#This Row],[Adet Fiyatı
KDV HARİÇ
EURO/DOLAR]]-(Tablo1345343423232342[[#This Row],[Adet Fiyatı
KDV HARİÇ
EURO/DOLAR]]*64%)</f>
        <v>16.294736842105266</v>
      </c>
      <c r="P181" s="21">
        <f>Tablo1345343423232342[[#This Row],[Adet Fiyatı
KDV HARİÇ
EURO/DOLAR]]-(Tablo1345343423232342[[#This Row],[Adet Fiyatı
KDV HARİÇ
EURO/DOLAR]]*66%)</f>
        <v>15.389473684210529</v>
      </c>
    </row>
    <row r="182" spans="1:16">
      <c r="B182" s="152">
        <v>1850</v>
      </c>
      <c r="C182" s="29" t="s">
        <v>28</v>
      </c>
      <c r="D182" s="23" t="s">
        <v>136</v>
      </c>
      <c r="E182" s="22" t="s">
        <v>0</v>
      </c>
      <c r="F182" s="161">
        <v>0</v>
      </c>
      <c r="G182" s="21">
        <f>VLOOKUP(Tablo1345343423232342[[#This Row],[Ürün Kodu]],GMA!$A:$B,2,0)</f>
        <v>45.26315789473685</v>
      </c>
      <c r="H182" s="154">
        <v>0</v>
      </c>
      <c r="I182" s="21">
        <f>Tablo1345343423232342[[#This Row],[Adet Fiyatı
KDV HARİÇ
EURO/DOLAR]]-(Tablo1345343423232342[[#This Row],[Adet Fiyatı
KDV HARİÇ
EURO/DOLAR]]*Tablo1345343423232342[[#This Row],[İskonto]])</f>
        <v>45.26315789473685</v>
      </c>
      <c r="J182" s="21">
        <f>Tablo1345343423232342[[#This Row],[Miktar]]*Tablo1345343423232342[[#This Row],[İskontolu 
Birim Fiyat
KDV HARİÇ]]</f>
        <v>0</v>
      </c>
      <c r="K182" s="21">
        <f>Tablo1345343423232342[[#This Row],[İskontolu 
Toplam Fiyat
KDV HARİÇ]]*1.2</f>
        <v>0</v>
      </c>
      <c r="L182" s="162"/>
      <c r="M182" s="163">
        <f>Tablo1345343423232342[[#This Row],[Adet Fiyatı
KDV HARİÇ
EURO/DOLAR]]-(Tablo1345343423232342[[#This Row],[Adet Fiyatı
KDV HARİÇ
EURO/DOLAR]]*67%)</f>
        <v>14.936842105263157</v>
      </c>
      <c r="N182" s="21">
        <f>Tablo1345343423232342[[#This Row],[Adet Fiyatı
KDV HARİÇ
EURO/DOLAR]]-(Tablo1345343423232342[[#This Row],[Adet Fiyatı
KDV HARİÇ
EURO/DOLAR]]*68%)</f>
        <v>14.484210526315788</v>
      </c>
      <c r="O182" s="21">
        <f>Tablo1345343423232342[[#This Row],[Adet Fiyatı
KDV HARİÇ
EURO/DOLAR]]-(Tablo1345343423232342[[#This Row],[Adet Fiyatı
KDV HARİÇ
EURO/DOLAR]]*64%)</f>
        <v>16.294736842105266</v>
      </c>
      <c r="P182" s="21">
        <f>Tablo1345343423232342[[#This Row],[Adet Fiyatı
KDV HARİÇ
EURO/DOLAR]]-(Tablo1345343423232342[[#This Row],[Adet Fiyatı
KDV HARİÇ
EURO/DOLAR]]*66%)</f>
        <v>15.389473684210529</v>
      </c>
    </row>
    <row r="183" spans="1:16">
      <c r="B183" s="157">
        <v>1855</v>
      </c>
      <c r="C183" s="183" t="s">
        <v>1270</v>
      </c>
      <c r="D183" s="185" t="s">
        <v>1348</v>
      </c>
      <c r="E183" s="184" t="s">
        <v>0</v>
      </c>
      <c r="F183" s="179">
        <v>0</v>
      </c>
      <c r="G183" s="180">
        <f>VLOOKUP(Tablo1345343423232342[[#This Row],[Ürün Kodu]],GMA!$A:$B,2,0)</f>
        <v>108.63157894736844</v>
      </c>
      <c r="H183" s="154">
        <v>0</v>
      </c>
      <c r="I183" s="21">
        <f>Tablo1345343423232342[[#This Row],[Adet Fiyatı
KDV HARİÇ
EURO/DOLAR]]-(Tablo1345343423232342[[#This Row],[Adet Fiyatı
KDV HARİÇ
EURO/DOLAR]]*Tablo1345343423232342[[#This Row],[İskonto]])</f>
        <v>108.63157894736844</v>
      </c>
      <c r="J183" s="21">
        <f>Tablo1345343423232342[[#This Row],[Miktar]]*Tablo1345343423232342[[#This Row],[İskontolu 
Birim Fiyat
KDV HARİÇ]]</f>
        <v>0</v>
      </c>
      <c r="K183" s="21">
        <f>Tablo1345343423232342[[#This Row],[İskontolu 
Toplam Fiyat
KDV HARİÇ]]*1.2</f>
        <v>0</v>
      </c>
      <c r="L183" s="162"/>
      <c r="M183" s="163">
        <f>Tablo1345343423232342[[#This Row],[Adet Fiyatı
KDV HARİÇ
EURO/DOLAR]]-(Tablo1345343423232342[[#This Row],[Adet Fiyatı
KDV HARİÇ
EURO/DOLAR]]*67%)</f>
        <v>35.848421052631579</v>
      </c>
      <c r="N183" s="21">
        <f>Tablo1345343423232342[[#This Row],[Adet Fiyatı
KDV HARİÇ
EURO/DOLAR]]-(Tablo1345343423232342[[#This Row],[Adet Fiyatı
KDV HARİÇ
EURO/DOLAR]]*68%)</f>
        <v>34.762105263157892</v>
      </c>
      <c r="O183" s="21">
        <f>Tablo1345343423232342[[#This Row],[Adet Fiyatı
KDV HARİÇ
EURO/DOLAR]]-(Tablo1345343423232342[[#This Row],[Adet Fiyatı
KDV HARİÇ
EURO/DOLAR]]*64%)</f>
        <v>39.107368421052641</v>
      </c>
      <c r="P183" s="21">
        <f>Tablo1345343423232342[[#This Row],[Adet Fiyatı
KDV HARİÇ
EURO/DOLAR]]-(Tablo1345343423232342[[#This Row],[Adet Fiyatı
KDV HARİÇ
EURO/DOLAR]]*66%)</f>
        <v>36.934736842105266</v>
      </c>
    </row>
    <row r="184" spans="1:16">
      <c r="B184" s="152">
        <v>1860</v>
      </c>
      <c r="C184" s="29" t="s">
        <v>29</v>
      </c>
      <c r="D184" s="23" t="s">
        <v>137</v>
      </c>
      <c r="E184" s="22" t="s">
        <v>0</v>
      </c>
      <c r="F184" s="161">
        <v>0</v>
      </c>
      <c r="G184" s="21">
        <f>VLOOKUP(Tablo1345343423232342[[#This Row],[Ürün Kodu]],GMA!$A:$B,2,0)</f>
        <v>294.21052631578948</v>
      </c>
      <c r="H184" s="154">
        <v>0</v>
      </c>
      <c r="I184" s="21">
        <f>Tablo1345343423232342[[#This Row],[Adet Fiyatı
KDV HARİÇ
EURO/DOLAR]]-(Tablo1345343423232342[[#This Row],[Adet Fiyatı
KDV HARİÇ
EURO/DOLAR]]*Tablo1345343423232342[[#This Row],[İskonto]])</f>
        <v>294.21052631578948</v>
      </c>
      <c r="J184" s="21">
        <f>Tablo1345343423232342[[#This Row],[Miktar]]*Tablo1345343423232342[[#This Row],[İskontolu 
Birim Fiyat
KDV HARİÇ]]</f>
        <v>0</v>
      </c>
      <c r="K184" s="21">
        <f>Tablo1345343423232342[[#This Row],[İskontolu 
Toplam Fiyat
KDV HARİÇ]]*1.2</f>
        <v>0</v>
      </c>
      <c r="L184" s="162"/>
      <c r="M184" s="163">
        <f>Tablo1345343423232342[[#This Row],[Adet Fiyatı
KDV HARİÇ
EURO/DOLAR]]-(Tablo1345343423232342[[#This Row],[Adet Fiyatı
KDV HARİÇ
EURO/DOLAR]]*67%)</f>
        <v>97.089473684210503</v>
      </c>
      <c r="N184" s="21">
        <f>Tablo1345343423232342[[#This Row],[Adet Fiyatı
KDV HARİÇ
EURO/DOLAR]]-(Tablo1345343423232342[[#This Row],[Adet Fiyatı
KDV HARİÇ
EURO/DOLAR]]*68%)</f>
        <v>94.147368421052619</v>
      </c>
      <c r="O184" s="21">
        <f>Tablo1345343423232342[[#This Row],[Adet Fiyatı
KDV HARİÇ
EURO/DOLAR]]-(Tablo1345343423232342[[#This Row],[Adet Fiyatı
KDV HARİÇ
EURO/DOLAR]]*64%)</f>
        <v>105.91578947368421</v>
      </c>
      <c r="P184" s="21">
        <f>Tablo1345343423232342[[#This Row],[Adet Fiyatı
KDV HARİÇ
EURO/DOLAR]]-(Tablo1345343423232342[[#This Row],[Adet Fiyatı
KDV HARİÇ
EURO/DOLAR]]*66%)</f>
        <v>100.03157894736842</v>
      </c>
    </row>
    <row r="185" spans="1:16">
      <c r="B185" s="157">
        <v>1865</v>
      </c>
      <c r="C185" s="29" t="s">
        <v>30</v>
      </c>
      <c r="D185" s="23" t="s">
        <v>138</v>
      </c>
      <c r="E185" s="22" t="s">
        <v>0</v>
      </c>
      <c r="F185" s="161">
        <v>0</v>
      </c>
      <c r="G185" s="21">
        <f>VLOOKUP(Tablo1345343423232342[[#This Row],[Ürün Kodu]],GMA!$A:$B,2,0)</f>
        <v>384.73684210526324</v>
      </c>
      <c r="H185" s="154">
        <v>0</v>
      </c>
      <c r="I185" s="21">
        <f>Tablo1345343423232342[[#This Row],[Adet Fiyatı
KDV HARİÇ
EURO/DOLAR]]-(Tablo1345343423232342[[#This Row],[Adet Fiyatı
KDV HARİÇ
EURO/DOLAR]]*Tablo1345343423232342[[#This Row],[İskonto]])</f>
        <v>384.73684210526324</v>
      </c>
      <c r="J185" s="21">
        <f>Tablo1345343423232342[[#This Row],[Miktar]]*Tablo1345343423232342[[#This Row],[İskontolu 
Birim Fiyat
KDV HARİÇ]]</f>
        <v>0</v>
      </c>
      <c r="K185" s="21">
        <f>Tablo1345343423232342[[#This Row],[İskontolu 
Toplam Fiyat
KDV HARİÇ]]*1.2</f>
        <v>0</v>
      </c>
      <c r="L185" s="162"/>
      <c r="M185" s="163">
        <f>Tablo1345343423232342[[#This Row],[Adet Fiyatı
KDV HARİÇ
EURO/DOLAR]]-(Tablo1345343423232342[[#This Row],[Adet Fiyatı
KDV HARİÇ
EURO/DOLAR]]*67%)</f>
        <v>126.96315789473687</v>
      </c>
      <c r="N185" s="21">
        <f>Tablo1345343423232342[[#This Row],[Adet Fiyatı
KDV HARİÇ
EURO/DOLAR]]-(Tablo1345343423232342[[#This Row],[Adet Fiyatı
KDV HARİÇ
EURO/DOLAR]]*68%)</f>
        <v>123.11578947368423</v>
      </c>
      <c r="O185" s="21">
        <f>Tablo1345343423232342[[#This Row],[Adet Fiyatı
KDV HARİÇ
EURO/DOLAR]]-(Tablo1345343423232342[[#This Row],[Adet Fiyatı
KDV HARİÇ
EURO/DOLAR]]*64%)</f>
        <v>138.50526315789475</v>
      </c>
      <c r="P185" s="21">
        <f>Tablo1345343423232342[[#This Row],[Adet Fiyatı
KDV HARİÇ
EURO/DOLAR]]-(Tablo1345343423232342[[#This Row],[Adet Fiyatı
KDV HARİÇ
EURO/DOLAR]]*66%)</f>
        <v>130.81052631578947</v>
      </c>
    </row>
    <row r="186" spans="1:16">
      <c r="B186" s="152">
        <v>1870</v>
      </c>
      <c r="C186" s="29" t="s">
        <v>182</v>
      </c>
      <c r="D186" s="23" t="s">
        <v>183</v>
      </c>
      <c r="E186" s="22" t="s">
        <v>0</v>
      </c>
      <c r="F186" s="161">
        <v>0</v>
      </c>
      <c r="G186" s="21">
        <f>VLOOKUP(Tablo1345343423232342[[#This Row],[Ürün Kodu]],GMA!$A:$B,2,0)</f>
        <v>443.57894736842115</v>
      </c>
      <c r="H186" s="154">
        <v>0</v>
      </c>
      <c r="I186" s="21">
        <f>Tablo1345343423232342[[#This Row],[Adet Fiyatı
KDV HARİÇ
EURO/DOLAR]]-(Tablo1345343423232342[[#This Row],[Adet Fiyatı
KDV HARİÇ
EURO/DOLAR]]*Tablo1345343423232342[[#This Row],[İskonto]])</f>
        <v>443.57894736842115</v>
      </c>
      <c r="J186" s="21">
        <f>Tablo1345343423232342[[#This Row],[Miktar]]*Tablo1345343423232342[[#This Row],[İskontolu 
Birim Fiyat
KDV HARİÇ]]</f>
        <v>0</v>
      </c>
      <c r="K186" s="21">
        <f>Tablo1345343423232342[[#This Row],[İskontolu 
Toplam Fiyat
KDV HARİÇ]]*1.2</f>
        <v>0</v>
      </c>
      <c r="L186" s="162"/>
      <c r="M186" s="163">
        <f>Tablo1345343423232342[[#This Row],[Adet Fiyatı
KDV HARİÇ
EURO/DOLAR]]-(Tablo1345343423232342[[#This Row],[Adet Fiyatı
KDV HARİÇ
EURO/DOLAR]]*67%)</f>
        <v>146.38105263157894</v>
      </c>
      <c r="N186" s="21">
        <f>Tablo1345343423232342[[#This Row],[Adet Fiyatı
KDV HARİÇ
EURO/DOLAR]]-(Tablo1345343423232342[[#This Row],[Adet Fiyatı
KDV HARİÇ
EURO/DOLAR]]*68%)</f>
        <v>141.94526315789477</v>
      </c>
      <c r="O186" s="21">
        <f>Tablo1345343423232342[[#This Row],[Adet Fiyatı
KDV HARİÇ
EURO/DOLAR]]-(Tablo1345343423232342[[#This Row],[Adet Fiyatı
KDV HARİÇ
EURO/DOLAR]]*64%)</f>
        <v>159.68842105263161</v>
      </c>
      <c r="P186" s="21">
        <f>Tablo1345343423232342[[#This Row],[Adet Fiyatı
KDV HARİÇ
EURO/DOLAR]]-(Tablo1345343423232342[[#This Row],[Adet Fiyatı
KDV HARİÇ
EURO/DOLAR]]*66%)</f>
        <v>150.81684210526316</v>
      </c>
    </row>
    <row r="187" spans="1:16">
      <c r="B187" s="157">
        <v>1875</v>
      </c>
      <c r="C187" s="29" t="s">
        <v>31</v>
      </c>
      <c r="D187" s="23" t="s">
        <v>139</v>
      </c>
      <c r="E187" s="22" t="s">
        <v>0</v>
      </c>
      <c r="F187" s="161">
        <v>0</v>
      </c>
      <c r="G187" s="21">
        <f>VLOOKUP(Tablo1345343423232342[[#This Row],[Ürün Kodu]],GMA!$A:$B,2,0)</f>
        <v>678.94736842105272</v>
      </c>
      <c r="H187" s="154">
        <v>0</v>
      </c>
      <c r="I187" s="21">
        <f>Tablo1345343423232342[[#This Row],[Adet Fiyatı
KDV HARİÇ
EURO/DOLAR]]-(Tablo1345343423232342[[#This Row],[Adet Fiyatı
KDV HARİÇ
EURO/DOLAR]]*Tablo1345343423232342[[#This Row],[İskonto]])</f>
        <v>678.94736842105272</v>
      </c>
      <c r="J187" s="21">
        <f>Tablo1345343423232342[[#This Row],[Miktar]]*Tablo1345343423232342[[#This Row],[İskontolu 
Birim Fiyat
KDV HARİÇ]]</f>
        <v>0</v>
      </c>
      <c r="K187" s="21">
        <f>Tablo1345343423232342[[#This Row],[İskontolu 
Toplam Fiyat
KDV HARİÇ]]*1.2</f>
        <v>0</v>
      </c>
      <c r="L187" s="162"/>
      <c r="M187" s="163">
        <f>Tablo1345343423232342[[#This Row],[Adet Fiyatı
KDV HARİÇ
EURO/DOLAR]]-(Tablo1345343423232342[[#This Row],[Adet Fiyatı
KDV HARİÇ
EURO/DOLAR]]*67%)</f>
        <v>224.05263157894734</v>
      </c>
      <c r="N187" s="21">
        <f>Tablo1345343423232342[[#This Row],[Adet Fiyatı
KDV HARİÇ
EURO/DOLAR]]-(Tablo1345343423232342[[#This Row],[Adet Fiyatı
KDV HARİÇ
EURO/DOLAR]]*68%)</f>
        <v>217.26315789473682</v>
      </c>
      <c r="O187" s="21">
        <f>Tablo1345343423232342[[#This Row],[Adet Fiyatı
KDV HARİÇ
EURO/DOLAR]]-(Tablo1345343423232342[[#This Row],[Adet Fiyatı
KDV HARİÇ
EURO/DOLAR]]*64%)</f>
        <v>244.42105263157896</v>
      </c>
      <c r="P187" s="21">
        <f>Tablo1345343423232342[[#This Row],[Adet Fiyatı
KDV HARİÇ
EURO/DOLAR]]-(Tablo1345343423232342[[#This Row],[Adet Fiyatı
KDV HARİÇ
EURO/DOLAR]]*66%)</f>
        <v>230.84210526315792</v>
      </c>
    </row>
    <row r="188" spans="1:16">
      <c r="B188" s="152">
        <v>1880</v>
      </c>
      <c r="C188" s="29" t="s">
        <v>32</v>
      </c>
      <c r="D188" s="23" t="s">
        <v>140</v>
      </c>
      <c r="E188" s="22" t="s">
        <v>0</v>
      </c>
      <c r="F188" s="161">
        <v>0</v>
      </c>
      <c r="G188" s="21">
        <f>VLOOKUP(Tablo1345343423232342[[#This Row],[Ürün Kodu]],GMA!$A:$B,2,0)</f>
        <v>973.15789473684231</v>
      </c>
      <c r="H188" s="154">
        <v>0</v>
      </c>
      <c r="I188" s="21">
        <f>Tablo1345343423232342[[#This Row],[Adet Fiyatı
KDV HARİÇ
EURO/DOLAR]]-(Tablo1345343423232342[[#This Row],[Adet Fiyatı
KDV HARİÇ
EURO/DOLAR]]*Tablo1345343423232342[[#This Row],[İskonto]])</f>
        <v>973.15789473684231</v>
      </c>
      <c r="J188" s="21">
        <f>Tablo1345343423232342[[#This Row],[Miktar]]*Tablo1345343423232342[[#This Row],[İskontolu 
Birim Fiyat
KDV HARİÇ]]</f>
        <v>0</v>
      </c>
      <c r="K188" s="21">
        <f>Tablo1345343423232342[[#This Row],[İskontolu 
Toplam Fiyat
KDV HARİÇ]]*1.2</f>
        <v>0</v>
      </c>
      <c r="L188" s="162"/>
      <c r="M188" s="163">
        <f>Tablo1345343423232342[[#This Row],[Adet Fiyatı
KDV HARİÇ
EURO/DOLAR]]-(Tablo1345343423232342[[#This Row],[Adet Fiyatı
KDV HARİÇ
EURO/DOLAR]]*67%)</f>
        <v>321.14210526315787</v>
      </c>
      <c r="N188" s="21">
        <f>Tablo1345343423232342[[#This Row],[Adet Fiyatı
KDV HARİÇ
EURO/DOLAR]]-(Tablo1345343423232342[[#This Row],[Adet Fiyatı
KDV HARİÇ
EURO/DOLAR]]*68%)</f>
        <v>311.41052631578953</v>
      </c>
      <c r="O188" s="21">
        <f>Tablo1345343423232342[[#This Row],[Adet Fiyatı
KDV HARİÇ
EURO/DOLAR]]-(Tablo1345343423232342[[#This Row],[Adet Fiyatı
KDV HARİÇ
EURO/DOLAR]]*64%)</f>
        <v>350.33684210526326</v>
      </c>
      <c r="P188" s="21">
        <f>Tablo1345343423232342[[#This Row],[Adet Fiyatı
KDV HARİÇ
EURO/DOLAR]]-(Tablo1345343423232342[[#This Row],[Adet Fiyatı
KDV HARİÇ
EURO/DOLAR]]*66%)</f>
        <v>330.87368421052633</v>
      </c>
    </row>
    <row r="189" spans="1:16">
      <c r="B189" s="157">
        <v>1885</v>
      </c>
      <c r="C189" s="29" t="s">
        <v>105</v>
      </c>
      <c r="D189" s="23" t="s">
        <v>120</v>
      </c>
      <c r="E189" s="22" t="s">
        <v>0</v>
      </c>
      <c r="F189" s="161">
        <v>0</v>
      </c>
      <c r="G189" s="21">
        <f>VLOOKUP(Tablo1345343423232342[[#This Row],[Ürün Kodu]],GMA!$A:$B,2,0)</f>
        <v>1720</v>
      </c>
      <c r="H189" s="154">
        <v>0</v>
      </c>
      <c r="I189" s="21">
        <f>Tablo1345343423232342[[#This Row],[Adet Fiyatı
KDV HARİÇ
EURO/DOLAR]]-(Tablo1345343423232342[[#This Row],[Adet Fiyatı
KDV HARİÇ
EURO/DOLAR]]*Tablo1345343423232342[[#This Row],[İskonto]])</f>
        <v>1720</v>
      </c>
      <c r="J189" s="21">
        <f>Tablo1345343423232342[[#This Row],[Miktar]]*Tablo1345343423232342[[#This Row],[İskontolu 
Birim Fiyat
KDV HARİÇ]]</f>
        <v>0</v>
      </c>
      <c r="K189" s="21">
        <f>Tablo1345343423232342[[#This Row],[İskontolu 
Toplam Fiyat
KDV HARİÇ]]*1.2</f>
        <v>0</v>
      </c>
      <c r="L189" s="162"/>
      <c r="M189" s="163">
        <f>Tablo1345343423232342[[#This Row],[Adet Fiyatı
KDV HARİÇ
EURO/DOLAR]]-(Tablo1345343423232342[[#This Row],[Adet Fiyatı
KDV HARİÇ
EURO/DOLAR]]*67%)</f>
        <v>567.59999999999991</v>
      </c>
      <c r="N189" s="21">
        <f>Tablo1345343423232342[[#This Row],[Adet Fiyatı
KDV HARİÇ
EURO/DOLAR]]-(Tablo1345343423232342[[#This Row],[Adet Fiyatı
KDV HARİÇ
EURO/DOLAR]]*68%)</f>
        <v>550.39999999999986</v>
      </c>
      <c r="O189" s="21">
        <f>Tablo1345343423232342[[#This Row],[Adet Fiyatı
KDV HARİÇ
EURO/DOLAR]]-(Tablo1345343423232342[[#This Row],[Adet Fiyatı
KDV HARİÇ
EURO/DOLAR]]*64%)</f>
        <v>619.20000000000005</v>
      </c>
      <c r="P189" s="21">
        <f>Tablo1345343423232342[[#This Row],[Adet Fiyatı
KDV HARİÇ
EURO/DOLAR]]-(Tablo1345343423232342[[#This Row],[Adet Fiyatı
KDV HARİÇ
EURO/DOLAR]]*66%)</f>
        <v>584.79999999999995</v>
      </c>
    </row>
    <row r="190" spans="1:16">
      <c r="B190" s="152">
        <v>1890</v>
      </c>
      <c r="C190" s="29" t="s">
        <v>189</v>
      </c>
      <c r="D190" s="23" t="s">
        <v>190</v>
      </c>
      <c r="E190" s="22" t="s">
        <v>0</v>
      </c>
      <c r="F190" s="161">
        <v>0</v>
      </c>
      <c r="G190" s="21">
        <f>VLOOKUP(Tablo1345343423232342[[#This Row],[Ürün Kodu]],GMA!$A:$B,2,0)</f>
        <v>90.526315789473699</v>
      </c>
      <c r="H190" s="154">
        <v>0</v>
      </c>
      <c r="I190" s="21">
        <f>Tablo1345343423232342[[#This Row],[Adet Fiyatı
KDV HARİÇ
EURO/DOLAR]]-(Tablo1345343423232342[[#This Row],[Adet Fiyatı
KDV HARİÇ
EURO/DOLAR]]*Tablo1345343423232342[[#This Row],[İskonto]])</f>
        <v>90.526315789473699</v>
      </c>
      <c r="J190" s="21">
        <f>Tablo1345343423232342[[#This Row],[Miktar]]*Tablo1345343423232342[[#This Row],[İskontolu 
Birim Fiyat
KDV HARİÇ]]</f>
        <v>0</v>
      </c>
      <c r="K190" s="21">
        <f>Tablo1345343423232342[[#This Row],[İskontolu 
Toplam Fiyat
KDV HARİÇ]]*1.2</f>
        <v>0</v>
      </c>
      <c r="L190" s="162"/>
      <c r="M190" s="163">
        <f>Tablo1345343423232342[[#This Row],[Adet Fiyatı
KDV HARİÇ
EURO/DOLAR]]-(Tablo1345343423232342[[#This Row],[Adet Fiyatı
KDV HARİÇ
EURO/DOLAR]]*67%)</f>
        <v>29.873684210526314</v>
      </c>
      <c r="N190" s="21">
        <f>Tablo1345343423232342[[#This Row],[Adet Fiyatı
KDV HARİÇ
EURO/DOLAR]]-(Tablo1345343423232342[[#This Row],[Adet Fiyatı
KDV HARİÇ
EURO/DOLAR]]*68%)</f>
        <v>28.968421052631577</v>
      </c>
      <c r="O190" s="21">
        <f>Tablo1345343423232342[[#This Row],[Adet Fiyatı
KDV HARİÇ
EURO/DOLAR]]-(Tablo1345343423232342[[#This Row],[Adet Fiyatı
KDV HARİÇ
EURO/DOLAR]]*64%)</f>
        <v>32.589473684210532</v>
      </c>
      <c r="P190" s="21">
        <f>Tablo1345343423232342[[#This Row],[Adet Fiyatı
KDV HARİÇ
EURO/DOLAR]]-(Tablo1345343423232342[[#This Row],[Adet Fiyatı
KDV HARİÇ
EURO/DOLAR]]*66%)</f>
        <v>30.778947368421058</v>
      </c>
    </row>
    <row r="191" spans="1:16">
      <c r="B191" s="157">
        <v>1895</v>
      </c>
      <c r="C191" s="23" t="s">
        <v>244</v>
      </c>
      <c r="D191" s="23" t="s">
        <v>247</v>
      </c>
      <c r="E191" s="22" t="s">
        <v>0</v>
      </c>
      <c r="F191" s="161">
        <v>0</v>
      </c>
      <c r="G191" s="21">
        <f>VLOOKUP(Tablo1345343423232342[[#This Row],[Ürün Kodu]],GMA!$A:$B,2,0)</f>
        <v>36.21052631578948</v>
      </c>
      <c r="H191" s="154">
        <v>0</v>
      </c>
      <c r="I191" s="21">
        <f>Tablo1345343423232342[[#This Row],[Adet Fiyatı
KDV HARİÇ
EURO/DOLAR]]-(Tablo1345343423232342[[#This Row],[Adet Fiyatı
KDV HARİÇ
EURO/DOLAR]]*Tablo1345343423232342[[#This Row],[İskonto]])</f>
        <v>36.21052631578948</v>
      </c>
      <c r="J191" s="21">
        <f>Tablo1345343423232342[[#This Row],[Miktar]]*Tablo1345343423232342[[#This Row],[İskontolu 
Birim Fiyat
KDV HARİÇ]]</f>
        <v>0</v>
      </c>
      <c r="K191" s="21">
        <f>Tablo1345343423232342[[#This Row],[İskontolu 
Toplam Fiyat
KDV HARİÇ]]*1.2</f>
        <v>0</v>
      </c>
      <c r="L191" s="162"/>
      <c r="M191" s="163">
        <f>Tablo1345343423232342[[#This Row],[Adet Fiyatı
KDV HARİÇ
EURO/DOLAR]]-(Tablo1345343423232342[[#This Row],[Adet Fiyatı
KDV HARİÇ
EURO/DOLAR]]*67%)</f>
        <v>11.949473684210528</v>
      </c>
      <c r="N191" s="21">
        <f>Tablo1345343423232342[[#This Row],[Adet Fiyatı
KDV HARİÇ
EURO/DOLAR]]-(Tablo1345343423232342[[#This Row],[Adet Fiyatı
KDV HARİÇ
EURO/DOLAR]]*68%)</f>
        <v>11.587368421052631</v>
      </c>
      <c r="O191" s="21">
        <f>Tablo1345343423232342[[#This Row],[Adet Fiyatı
KDV HARİÇ
EURO/DOLAR]]-(Tablo1345343423232342[[#This Row],[Adet Fiyatı
KDV HARİÇ
EURO/DOLAR]]*64%)</f>
        <v>13.035789473684211</v>
      </c>
      <c r="P191" s="21">
        <f>Tablo1345343423232342[[#This Row],[Adet Fiyatı
KDV HARİÇ
EURO/DOLAR]]-(Tablo1345343423232342[[#This Row],[Adet Fiyatı
KDV HARİÇ
EURO/DOLAR]]*66%)</f>
        <v>12.311578947368421</v>
      </c>
    </row>
    <row r="192" spans="1:16">
      <c r="B192" s="152">
        <v>1900</v>
      </c>
      <c r="C192" s="23" t="s">
        <v>245</v>
      </c>
      <c r="D192" s="23" t="s">
        <v>248</v>
      </c>
      <c r="E192" s="22" t="s">
        <v>0</v>
      </c>
      <c r="F192" s="161">
        <v>0</v>
      </c>
      <c r="G192" s="21">
        <f>VLOOKUP(Tablo1345343423232342[[#This Row],[Ürün Kodu]],GMA!$A:$B,2,0)</f>
        <v>36.21052631578948</v>
      </c>
      <c r="H192" s="154">
        <v>0</v>
      </c>
      <c r="I192" s="21">
        <f>Tablo1345343423232342[[#This Row],[Adet Fiyatı
KDV HARİÇ
EURO/DOLAR]]-(Tablo1345343423232342[[#This Row],[Adet Fiyatı
KDV HARİÇ
EURO/DOLAR]]*Tablo1345343423232342[[#This Row],[İskonto]])</f>
        <v>36.21052631578948</v>
      </c>
      <c r="J192" s="21">
        <f>Tablo1345343423232342[[#This Row],[Miktar]]*Tablo1345343423232342[[#This Row],[İskontolu 
Birim Fiyat
KDV HARİÇ]]</f>
        <v>0</v>
      </c>
      <c r="K192" s="21">
        <f>Tablo1345343423232342[[#This Row],[İskontolu 
Toplam Fiyat
KDV HARİÇ]]*1.2</f>
        <v>0</v>
      </c>
      <c r="L192" s="162"/>
      <c r="M192" s="163">
        <f>Tablo1345343423232342[[#This Row],[Adet Fiyatı
KDV HARİÇ
EURO/DOLAR]]-(Tablo1345343423232342[[#This Row],[Adet Fiyatı
KDV HARİÇ
EURO/DOLAR]]*67%)</f>
        <v>11.949473684210528</v>
      </c>
      <c r="N192" s="21">
        <f>Tablo1345343423232342[[#This Row],[Adet Fiyatı
KDV HARİÇ
EURO/DOLAR]]-(Tablo1345343423232342[[#This Row],[Adet Fiyatı
KDV HARİÇ
EURO/DOLAR]]*68%)</f>
        <v>11.587368421052631</v>
      </c>
      <c r="O192" s="21">
        <f>Tablo1345343423232342[[#This Row],[Adet Fiyatı
KDV HARİÇ
EURO/DOLAR]]-(Tablo1345343423232342[[#This Row],[Adet Fiyatı
KDV HARİÇ
EURO/DOLAR]]*64%)</f>
        <v>13.035789473684211</v>
      </c>
      <c r="P192" s="21">
        <f>Tablo1345343423232342[[#This Row],[Adet Fiyatı
KDV HARİÇ
EURO/DOLAR]]-(Tablo1345343423232342[[#This Row],[Adet Fiyatı
KDV HARİÇ
EURO/DOLAR]]*66%)</f>
        <v>12.311578947368421</v>
      </c>
    </row>
    <row r="193" spans="1:17">
      <c r="B193" s="157">
        <v>1905</v>
      </c>
      <c r="C193" s="18" t="s">
        <v>246</v>
      </c>
      <c r="D193" s="18" t="s">
        <v>249</v>
      </c>
      <c r="E193" s="22"/>
      <c r="F193" s="161"/>
      <c r="G193" s="21" t="str">
        <f>VLOOKUP(Tablo1345343423232342[[#This Row],[Ürün Kodu]],ESKI!$A:$E,5,0)</f>
        <v>FİYAT SORUNUZ</v>
      </c>
      <c r="H193" s="154"/>
      <c r="I193" s="21"/>
      <c r="J193" s="21"/>
      <c r="K193" s="21"/>
      <c r="L193" s="162"/>
      <c r="M193" s="163"/>
      <c r="N193" s="21"/>
      <c r="O193" s="21"/>
      <c r="P193" s="21"/>
    </row>
    <row r="194" spans="1:17" s="160" customFormat="1">
      <c r="A194" s="156"/>
      <c r="B194" s="152">
        <v>1910</v>
      </c>
      <c r="C194" s="19" t="s">
        <v>723</v>
      </c>
      <c r="D194" s="19" t="s">
        <v>197</v>
      </c>
      <c r="E194" s="54"/>
      <c r="F194" s="158"/>
      <c r="G194" s="33"/>
      <c r="H194" s="154"/>
      <c r="I194" s="71"/>
      <c r="J194" s="71"/>
      <c r="K194" s="71"/>
      <c r="L194" s="33"/>
      <c r="M194" s="159"/>
      <c r="N194" s="71"/>
      <c r="O194" s="71"/>
      <c r="P194" s="71"/>
    </row>
    <row r="195" spans="1:17">
      <c r="B195" s="157">
        <v>1915</v>
      </c>
      <c r="C195" s="183" t="s">
        <v>35</v>
      </c>
      <c r="D195" s="183" t="s">
        <v>123</v>
      </c>
      <c r="E195" s="184" t="s">
        <v>0</v>
      </c>
      <c r="F195" s="179">
        <v>0</v>
      </c>
      <c r="G195" s="180">
        <f>VLOOKUP(Tablo1345343423232342[[#This Row],[Ürün Kodu]],GMA!$A:$B,2,0)</f>
        <v>9700.7368421052633</v>
      </c>
      <c r="H195" s="154">
        <v>0</v>
      </c>
      <c r="I195" s="21">
        <f>Tablo1345343423232342[[#This Row],[Adet Fiyatı
KDV HARİÇ
EURO/DOLAR]]-(Tablo1345343423232342[[#This Row],[Adet Fiyatı
KDV HARİÇ
EURO/DOLAR]]*Tablo1345343423232342[[#This Row],[İskonto]])</f>
        <v>9700.7368421052633</v>
      </c>
      <c r="J195" s="21">
        <f>Tablo1345343423232342[[#This Row],[Miktar]]*Tablo1345343423232342[[#This Row],[İskontolu 
Birim Fiyat
KDV HARİÇ]]</f>
        <v>0</v>
      </c>
      <c r="K195" s="21">
        <f>Tablo1345343423232342[[#This Row],[İskontolu 
Toplam Fiyat
KDV HARİÇ]]*1.2</f>
        <v>0</v>
      </c>
      <c r="L195" s="162"/>
      <c r="M195" s="163">
        <f>Tablo1345343423232342[[#This Row],[Adet Fiyatı
KDV HARİÇ
EURO/DOLAR]]-(Tablo1345343423232342[[#This Row],[Adet Fiyatı
KDV HARİÇ
EURO/DOLAR]]*67%)</f>
        <v>3201.2431578947362</v>
      </c>
      <c r="N195" s="21">
        <f>Tablo1345343423232342[[#This Row],[Adet Fiyatı
KDV HARİÇ
EURO/DOLAR]]-(Tablo1345343423232342[[#This Row],[Adet Fiyatı
KDV HARİÇ
EURO/DOLAR]]*68%)</f>
        <v>3104.2357894736842</v>
      </c>
      <c r="O195" s="21">
        <f>Tablo1345343423232342[[#This Row],[Adet Fiyatı
KDV HARİÇ
EURO/DOLAR]]-(Tablo1345343423232342[[#This Row],[Adet Fiyatı
KDV HARİÇ
EURO/DOLAR]]*64%)</f>
        <v>3492.2652631578949</v>
      </c>
      <c r="P195" s="21">
        <f>Tablo1345343423232342[[#This Row],[Adet Fiyatı
KDV HARİÇ
EURO/DOLAR]]-(Tablo1345343423232342[[#This Row],[Adet Fiyatı
KDV HARİÇ
EURO/DOLAR]]*66%)</f>
        <v>3298.2505263157891</v>
      </c>
    </row>
    <row r="196" spans="1:17">
      <c r="B196" s="152">
        <v>1920</v>
      </c>
      <c r="C196" s="183" t="s">
        <v>36</v>
      </c>
      <c r="D196" s="183" t="s">
        <v>124</v>
      </c>
      <c r="E196" s="184" t="s">
        <v>0</v>
      </c>
      <c r="F196" s="179">
        <v>0</v>
      </c>
      <c r="G196" s="180">
        <f>VLOOKUP(Tablo1345343423232342[[#This Row],[Ürün Kodu]],GMA!$A:$B,2,0)</f>
        <v>7294.7368421052633</v>
      </c>
      <c r="H196" s="154">
        <v>0</v>
      </c>
      <c r="I196" s="21">
        <f>Tablo1345343423232342[[#This Row],[Adet Fiyatı
KDV HARİÇ
EURO/DOLAR]]-(Tablo1345343423232342[[#This Row],[Adet Fiyatı
KDV HARİÇ
EURO/DOLAR]]*Tablo1345343423232342[[#This Row],[İskonto]])</f>
        <v>7294.7368421052633</v>
      </c>
      <c r="J196" s="21">
        <f>Tablo1345343423232342[[#This Row],[Miktar]]*Tablo1345343423232342[[#This Row],[İskontolu 
Birim Fiyat
KDV HARİÇ]]</f>
        <v>0</v>
      </c>
      <c r="K196" s="21">
        <f>Tablo1345343423232342[[#This Row],[İskontolu 
Toplam Fiyat
KDV HARİÇ]]*1.2</f>
        <v>0</v>
      </c>
      <c r="L196" s="162"/>
      <c r="M196" s="163">
        <f>Tablo1345343423232342[[#This Row],[Adet Fiyatı
KDV HARİÇ
EURO/DOLAR]]-(Tablo1345343423232342[[#This Row],[Adet Fiyatı
KDV HARİÇ
EURO/DOLAR]]*67%)</f>
        <v>2407.2631578947367</v>
      </c>
      <c r="N196" s="21">
        <f>Tablo1345343423232342[[#This Row],[Adet Fiyatı
KDV HARİÇ
EURO/DOLAR]]-(Tablo1345343423232342[[#This Row],[Adet Fiyatı
KDV HARİÇ
EURO/DOLAR]]*68%)</f>
        <v>2334.3157894736842</v>
      </c>
      <c r="O196" s="21">
        <f>Tablo1345343423232342[[#This Row],[Adet Fiyatı
KDV HARİÇ
EURO/DOLAR]]-(Tablo1345343423232342[[#This Row],[Adet Fiyatı
KDV HARİÇ
EURO/DOLAR]]*64%)</f>
        <v>2626.105263157895</v>
      </c>
      <c r="P196" s="21">
        <f>Tablo1345343423232342[[#This Row],[Adet Fiyatı
KDV HARİÇ
EURO/DOLAR]]-(Tablo1345343423232342[[#This Row],[Adet Fiyatı
KDV HARİÇ
EURO/DOLAR]]*66%)</f>
        <v>2480.2105263157891</v>
      </c>
    </row>
    <row r="197" spans="1:17">
      <c r="B197" s="157">
        <v>1925</v>
      </c>
      <c r="C197" s="183" t="s">
        <v>33</v>
      </c>
      <c r="D197" s="183" t="s">
        <v>121</v>
      </c>
      <c r="E197" s="184" t="s">
        <v>0</v>
      </c>
      <c r="F197" s="179">
        <v>0</v>
      </c>
      <c r="G197" s="180">
        <f>VLOOKUP(Tablo1345343423232342[[#This Row],[Ürün Kodu]],GMA!$A:$B,2,0)</f>
        <v>3400.3508771929824</v>
      </c>
      <c r="H197" s="154">
        <v>0</v>
      </c>
      <c r="I197" s="21">
        <f>Tablo1345343423232342[[#This Row],[Adet Fiyatı
KDV HARİÇ
EURO/DOLAR]]-(Tablo1345343423232342[[#This Row],[Adet Fiyatı
KDV HARİÇ
EURO/DOLAR]]*Tablo1345343423232342[[#This Row],[İskonto]])</f>
        <v>3400.3508771929824</v>
      </c>
      <c r="J197" s="21">
        <f>Tablo1345343423232342[[#This Row],[Miktar]]*Tablo1345343423232342[[#This Row],[İskontolu 
Birim Fiyat
KDV HARİÇ]]</f>
        <v>0</v>
      </c>
      <c r="K197" s="21">
        <f>Tablo1345343423232342[[#This Row],[İskontolu 
Toplam Fiyat
KDV HARİÇ]]*1.2</f>
        <v>0</v>
      </c>
      <c r="L197" s="162"/>
      <c r="M197" s="163">
        <f>Tablo1345343423232342[[#This Row],[Adet Fiyatı
KDV HARİÇ
EURO/DOLAR]]-(Tablo1345343423232342[[#This Row],[Adet Fiyatı
KDV HARİÇ
EURO/DOLAR]]*67%)</f>
        <v>1122.1157894736839</v>
      </c>
      <c r="N197" s="21">
        <f>Tablo1345343423232342[[#This Row],[Adet Fiyatı
KDV HARİÇ
EURO/DOLAR]]-(Tablo1345343423232342[[#This Row],[Adet Fiyatı
KDV HARİÇ
EURO/DOLAR]]*68%)</f>
        <v>1088.1122807017541</v>
      </c>
      <c r="O197" s="21">
        <f>Tablo1345343423232342[[#This Row],[Adet Fiyatı
KDV HARİÇ
EURO/DOLAR]]-(Tablo1345343423232342[[#This Row],[Adet Fiyatı
KDV HARİÇ
EURO/DOLAR]]*64%)</f>
        <v>1224.1263157894737</v>
      </c>
      <c r="P197" s="21">
        <f>Tablo1345343423232342[[#This Row],[Adet Fiyatı
KDV HARİÇ
EURO/DOLAR]]-(Tablo1345343423232342[[#This Row],[Adet Fiyatı
KDV HARİÇ
EURO/DOLAR]]*66%)</f>
        <v>1156.1192982456141</v>
      </c>
    </row>
    <row r="198" spans="1:17">
      <c r="B198" s="152">
        <v>1930</v>
      </c>
      <c r="C198" s="183" t="s">
        <v>34</v>
      </c>
      <c r="D198" s="183" t="s">
        <v>122</v>
      </c>
      <c r="E198" s="184" t="s">
        <v>0</v>
      </c>
      <c r="F198" s="179">
        <v>0</v>
      </c>
      <c r="G198" s="180">
        <f>VLOOKUP(Tablo1345343423232342[[#This Row],[Ürün Kodu]],GMA!$A:$B,2,0)</f>
        <v>1293.8947368421054</v>
      </c>
      <c r="H198" s="154">
        <v>0</v>
      </c>
      <c r="I198" s="21">
        <f>Tablo1345343423232342[[#This Row],[Adet Fiyatı
KDV HARİÇ
EURO/DOLAR]]-(Tablo1345343423232342[[#This Row],[Adet Fiyatı
KDV HARİÇ
EURO/DOLAR]]*Tablo1345343423232342[[#This Row],[İskonto]])</f>
        <v>1293.8947368421054</v>
      </c>
      <c r="J198" s="21">
        <f>Tablo1345343423232342[[#This Row],[Miktar]]*Tablo1345343423232342[[#This Row],[İskontolu 
Birim Fiyat
KDV HARİÇ]]</f>
        <v>0</v>
      </c>
      <c r="K198" s="21">
        <f>Tablo1345343423232342[[#This Row],[İskontolu 
Toplam Fiyat
KDV HARİÇ]]*1.2</f>
        <v>0</v>
      </c>
      <c r="L198" s="162"/>
      <c r="M198" s="163">
        <f>Tablo1345343423232342[[#This Row],[Adet Fiyatı
KDV HARİÇ
EURO/DOLAR]]-(Tablo1345343423232342[[#This Row],[Adet Fiyatı
KDV HARİÇ
EURO/DOLAR]]*67%)</f>
        <v>426.98526315789479</v>
      </c>
      <c r="N198" s="21">
        <f>Tablo1345343423232342[[#This Row],[Adet Fiyatı
KDV HARİÇ
EURO/DOLAR]]-(Tablo1345343423232342[[#This Row],[Adet Fiyatı
KDV HARİÇ
EURO/DOLAR]]*68%)</f>
        <v>414.04631578947362</v>
      </c>
      <c r="O198" s="21">
        <f>Tablo1345343423232342[[#This Row],[Adet Fiyatı
KDV HARİÇ
EURO/DOLAR]]-(Tablo1345343423232342[[#This Row],[Adet Fiyatı
KDV HARİÇ
EURO/DOLAR]]*64%)</f>
        <v>465.80210526315796</v>
      </c>
      <c r="P198" s="21">
        <f>Tablo1345343423232342[[#This Row],[Adet Fiyatı
KDV HARİÇ
EURO/DOLAR]]-(Tablo1345343423232342[[#This Row],[Adet Fiyatı
KDV HARİÇ
EURO/DOLAR]]*66%)</f>
        <v>439.92421052631585</v>
      </c>
    </row>
    <row r="199" spans="1:17">
      <c r="B199" s="157">
        <v>1935</v>
      </c>
      <c r="C199" s="29" t="s">
        <v>89</v>
      </c>
      <c r="D199" s="29" t="s">
        <v>1020</v>
      </c>
      <c r="E199" s="22" t="s">
        <v>0</v>
      </c>
      <c r="F199" s="161">
        <v>0</v>
      </c>
      <c r="G199" s="21">
        <f>VLOOKUP(Tablo1345343423232342[[#This Row],[Ürün Kodu]],GMA!$A:$B,2,0)</f>
        <v>501.05263157894746</v>
      </c>
      <c r="H199" s="154">
        <v>0</v>
      </c>
      <c r="I199" s="21">
        <f>Tablo1345343423232342[[#This Row],[Adet Fiyatı
KDV HARİÇ
EURO/DOLAR]]-(Tablo1345343423232342[[#This Row],[Adet Fiyatı
KDV HARİÇ
EURO/DOLAR]]*Tablo1345343423232342[[#This Row],[İskonto]])</f>
        <v>501.05263157894746</v>
      </c>
      <c r="J199" s="21">
        <f>Tablo1345343423232342[[#This Row],[Miktar]]*Tablo1345343423232342[[#This Row],[İskontolu 
Birim Fiyat
KDV HARİÇ]]</f>
        <v>0</v>
      </c>
      <c r="K199" s="21">
        <f>Tablo1345343423232342[[#This Row],[İskontolu 
Toplam Fiyat
KDV HARİÇ]]*1.2</f>
        <v>0</v>
      </c>
      <c r="L199" s="162"/>
      <c r="M199" s="163">
        <f>Tablo1345343423232342[[#This Row],[Adet Fiyatı
KDV HARİÇ
EURO/DOLAR]]-(Tablo1345343423232342[[#This Row],[Adet Fiyatı
KDV HARİÇ
EURO/DOLAR]]*67%)</f>
        <v>165.34736842105264</v>
      </c>
      <c r="N199" s="21">
        <f>Tablo1345343423232342[[#This Row],[Adet Fiyatı
KDV HARİÇ
EURO/DOLAR]]-(Tablo1345343423232342[[#This Row],[Adet Fiyatı
KDV HARİÇ
EURO/DOLAR]]*68%)</f>
        <v>160.33684210526314</v>
      </c>
      <c r="O199" s="21">
        <f>Tablo1345343423232342[[#This Row],[Adet Fiyatı
KDV HARİÇ
EURO/DOLAR]]-(Tablo1345343423232342[[#This Row],[Adet Fiyatı
KDV HARİÇ
EURO/DOLAR]]*64%)</f>
        <v>180.37894736842105</v>
      </c>
      <c r="P199" s="21">
        <f>Tablo1345343423232342[[#This Row],[Adet Fiyatı
KDV HARİÇ
EURO/DOLAR]]-(Tablo1345343423232342[[#This Row],[Adet Fiyatı
KDV HARİÇ
EURO/DOLAR]]*66%)</f>
        <v>170.35789473684213</v>
      </c>
    </row>
    <row r="200" spans="1:17">
      <c r="B200" s="152">
        <v>1940</v>
      </c>
      <c r="C200" s="183" t="s">
        <v>193</v>
      </c>
      <c r="D200" s="183" t="s">
        <v>132</v>
      </c>
      <c r="E200" s="184" t="s">
        <v>0</v>
      </c>
      <c r="F200" s="179">
        <v>0</v>
      </c>
      <c r="G200" s="180">
        <f>VLOOKUP(Tablo1345343423232342[[#This Row],[Ürün Kodu]],GMA!$A:$B,2,0)</f>
        <v>2444.9122807017543</v>
      </c>
      <c r="H200" s="154">
        <v>0</v>
      </c>
      <c r="I200" s="21">
        <f>Tablo1345343423232342[[#This Row],[Adet Fiyatı
KDV HARİÇ
EURO/DOLAR]]-(Tablo1345343423232342[[#This Row],[Adet Fiyatı
KDV HARİÇ
EURO/DOLAR]]*Tablo1345343423232342[[#This Row],[İskonto]])</f>
        <v>2444.9122807017543</v>
      </c>
      <c r="J200" s="21">
        <f>Tablo1345343423232342[[#This Row],[Miktar]]*Tablo1345343423232342[[#This Row],[İskontolu 
Birim Fiyat
KDV HARİÇ]]</f>
        <v>0</v>
      </c>
      <c r="K200" s="21">
        <f>Tablo1345343423232342[[#This Row],[İskontolu 
Toplam Fiyat
KDV HARİÇ]]*1.2</f>
        <v>0</v>
      </c>
      <c r="L200" s="162"/>
      <c r="M200" s="163">
        <f>Tablo1345343423232342[[#This Row],[Adet Fiyatı
KDV HARİÇ
EURO/DOLAR]]-(Tablo1345343423232342[[#This Row],[Adet Fiyatı
KDV HARİÇ
EURO/DOLAR]]*67%)</f>
        <v>806.82105263157882</v>
      </c>
      <c r="N200" s="21">
        <f>Tablo1345343423232342[[#This Row],[Adet Fiyatı
KDV HARİÇ
EURO/DOLAR]]-(Tablo1345343423232342[[#This Row],[Adet Fiyatı
KDV HARİÇ
EURO/DOLAR]]*68%)</f>
        <v>782.37192982456122</v>
      </c>
      <c r="O200" s="21">
        <f>Tablo1345343423232342[[#This Row],[Adet Fiyatı
KDV HARİÇ
EURO/DOLAR]]-(Tablo1345343423232342[[#This Row],[Adet Fiyatı
KDV HARİÇ
EURO/DOLAR]]*64%)</f>
        <v>880.1684210526314</v>
      </c>
      <c r="P200" s="21">
        <f>Tablo1345343423232342[[#This Row],[Adet Fiyatı
KDV HARİÇ
EURO/DOLAR]]-(Tablo1345343423232342[[#This Row],[Adet Fiyatı
KDV HARİÇ
EURO/DOLAR]]*66%)</f>
        <v>831.27017543859643</v>
      </c>
    </row>
    <row r="201" spans="1:17">
      <c r="B201" s="157">
        <v>1945</v>
      </c>
      <c r="C201" s="183" t="s">
        <v>1021</v>
      </c>
      <c r="D201" s="183" t="s">
        <v>1022</v>
      </c>
      <c r="E201" s="184" t="s">
        <v>0</v>
      </c>
      <c r="F201" s="179">
        <v>0</v>
      </c>
      <c r="G201" s="180">
        <f>VLOOKUP(Tablo1345343423232342[[#This Row],[Ürün Kodu]],GMA!$A:$B,2,0)</f>
        <v>2350.8771929824566</v>
      </c>
      <c r="H201" s="154">
        <v>0</v>
      </c>
      <c r="I201" s="21">
        <f>Tablo1345343423232342[[#This Row],[Adet Fiyatı
KDV HARİÇ
EURO/DOLAR]]-(Tablo1345343423232342[[#This Row],[Adet Fiyatı
KDV HARİÇ
EURO/DOLAR]]*Tablo1345343423232342[[#This Row],[İskonto]])</f>
        <v>2350.8771929824566</v>
      </c>
      <c r="J201" s="21">
        <f>Tablo1345343423232342[[#This Row],[Miktar]]*Tablo1345343423232342[[#This Row],[İskontolu 
Birim Fiyat
KDV HARİÇ]]</f>
        <v>0</v>
      </c>
      <c r="K201" s="21">
        <f>Tablo1345343423232342[[#This Row],[İskontolu 
Toplam Fiyat
KDV HARİÇ]]*1.2</f>
        <v>0</v>
      </c>
      <c r="L201" s="162"/>
      <c r="M201" s="163">
        <f>Tablo1345343423232342[[#This Row],[Adet Fiyatı
KDV HARİÇ
EURO/DOLAR]]-(Tablo1345343423232342[[#This Row],[Adet Fiyatı
KDV HARİÇ
EURO/DOLAR]]*67%)</f>
        <v>775.78947368421063</v>
      </c>
      <c r="N201" s="21">
        <f>Tablo1345343423232342[[#This Row],[Adet Fiyatı
KDV HARİÇ
EURO/DOLAR]]-(Tablo1345343423232342[[#This Row],[Adet Fiyatı
KDV HARİÇ
EURO/DOLAR]]*68%)</f>
        <v>752.28070175438597</v>
      </c>
      <c r="O201" s="21">
        <f>Tablo1345343423232342[[#This Row],[Adet Fiyatı
KDV HARİÇ
EURO/DOLAR]]-(Tablo1345343423232342[[#This Row],[Adet Fiyatı
KDV HARİÇ
EURO/DOLAR]]*64%)</f>
        <v>846.31578947368439</v>
      </c>
      <c r="P201" s="21">
        <f>Tablo1345343423232342[[#This Row],[Adet Fiyatı
KDV HARİÇ
EURO/DOLAR]]-(Tablo1345343423232342[[#This Row],[Adet Fiyatı
KDV HARİÇ
EURO/DOLAR]]*66%)</f>
        <v>799.29824561403507</v>
      </c>
    </row>
    <row r="202" spans="1:17">
      <c r="B202" s="152">
        <v>1950</v>
      </c>
      <c r="C202" s="183" t="s">
        <v>1023</v>
      </c>
      <c r="D202" s="183" t="s">
        <v>1024</v>
      </c>
      <c r="E202" s="184" t="s">
        <v>0</v>
      </c>
      <c r="F202" s="179">
        <v>0</v>
      </c>
      <c r="G202" s="180">
        <f>VLOOKUP(Tablo1345343423232342[[#This Row],[Ürün Kodu]],GMA!$A:$B,2,0)</f>
        <v>470.17543859649129</v>
      </c>
      <c r="H202" s="154">
        <v>0</v>
      </c>
      <c r="I202" s="21">
        <f>Tablo1345343423232342[[#This Row],[Adet Fiyatı
KDV HARİÇ
EURO/DOLAR]]-(Tablo1345343423232342[[#This Row],[Adet Fiyatı
KDV HARİÇ
EURO/DOLAR]]*Tablo1345343423232342[[#This Row],[İskonto]])</f>
        <v>470.17543859649129</v>
      </c>
      <c r="J202" s="21">
        <f>Tablo1345343423232342[[#This Row],[Miktar]]*Tablo1345343423232342[[#This Row],[İskontolu 
Birim Fiyat
KDV HARİÇ]]</f>
        <v>0</v>
      </c>
      <c r="K202" s="21">
        <f>Tablo1345343423232342[[#This Row],[İskontolu 
Toplam Fiyat
KDV HARİÇ]]*1.2</f>
        <v>0</v>
      </c>
      <c r="L202" s="162"/>
      <c r="M202" s="163">
        <f>Tablo1345343423232342[[#This Row],[Adet Fiyatı
KDV HARİÇ
EURO/DOLAR]]-(Tablo1345343423232342[[#This Row],[Adet Fiyatı
KDV HARİÇ
EURO/DOLAR]]*67%)</f>
        <v>155.15789473684208</v>
      </c>
      <c r="N202" s="21">
        <f>Tablo1345343423232342[[#This Row],[Adet Fiyatı
KDV HARİÇ
EURO/DOLAR]]-(Tablo1345343423232342[[#This Row],[Adet Fiyatı
KDV HARİÇ
EURO/DOLAR]]*68%)</f>
        <v>150.45614035087721</v>
      </c>
      <c r="O202" s="21">
        <f>Tablo1345343423232342[[#This Row],[Adet Fiyatı
KDV HARİÇ
EURO/DOLAR]]-(Tablo1345343423232342[[#This Row],[Adet Fiyatı
KDV HARİÇ
EURO/DOLAR]]*64%)</f>
        <v>169.26315789473688</v>
      </c>
      <c r="P202" s="21">
        <f>Tablo1345343423232342[[#This Row],[Adet Fiyatı
KDV HARİÇ
EURO/DOLAR]]-(Tablo1345343423232342[[#This Row],[Adet Fiyatı
KDV HARİÇ
EURO/DOLAR]]*66%)</f>
        <v>159.85964912280701</v>
      </c>
    </row>
    <row r="203" spans="1:17">
      <c r="B203" s="157">
        <v>1955</v>
      </c>
      <c r="C203" s="183" t="s">
        <v>1025</v>
      </c>
      <c r="D203" s="183" t="s">
        <v>1026</v>
      </c>
      <c r="E203" s="184" t="s">
        <v>0</v>
      </c>
      <c r="F203" s="179">
        <v>0</v>
      </c>
      <c r="G203" s="180">
        <f>VLOOKUP(Tablo1345343423232342[[#This Row],[Ürün Kodu]],GMA!$A:$B,2,0)</f>
        <v>470.17543859649129</v>
      </c>
      <c r="H203" s="154">
        <v>0</v>
      </c>
      <c r="I203" s="21">
        <f>Tablo1345343423232342[[#This Row],[Adet Fiyatı
KDV HARİÇ
EURO/DOLAR]]-(Tablo1345343423232342[[#This Row],[Adet Fiyatı
KDV HARİÇ
EURO/DOLAR]]*Tablo1345343423232342[[#This Row],[İskonto]])</f>
        <v>470.17543859649129</v>
      </c>
      <c r="J203" s="21">
        <f>Tablo1345343423232342[[#This Row],[Miktar]]*Tablo1345343423232342[[#This Row],[İskontolu 
Birim Fiyat
KDV HARİÇ]]</f>
        <v>0</v>
      </c>
      <c r="K203" s="21">
        <f>Tablo1345343423232342[[#This Row],[İskontolu 
Toplam Fiyat
KDV HARİÇ]]*1.2</f>
        <v>0</v>
      </c>
      <c r="L203" s="162"/>
      <c r="M203" s="163">
        <f>Tablo1345343423232342[[#This Row],[Adet Fiyatı
KDV HARİÇ
EURO/DOLAR]]-(Tablo1345343423232342[[#This Row],[Adet Fiyatı
KDV HARİÇ
EURO/DOLAR]]*67%)</f>
        <v>155.15789473684208</v>
      </c>
      <c r="N203" s="21">
        <f>Tablo1345343423232342[[#This Row],[Adet Fiyatı
KDV HARİÇ
EURO/DOLAR]]-(Tablo1345343423232342[[#This Row],[Adet Fiyatı
KDV HARİÇ
EURO/DOLAR]]*68%)</f>
        <v>150.45614035087721</v>
      </c>
      <c r="O203" s="21">
        <f>Tablo1345343423232342[[#This Row],[Adet Fiyatı
KDV HARİÇ
EURO/DOLAR]]-(Tablo1345343423232342[[#This Row],[Adet Fiyatı
KDV HARİÇ
EURO/DOLAR]]*64%)</f>
        <v>169.26315789473688</v>
      </c>
      <c r="P203" s="21">
        <f>Tablo1345343423232342[[#This Row],[Adet Fiyatı
KDV HARİÇ
EURO/DOLAR]]-(Tablo1345343423232342[[#This Row],[Adet Fiyatı
KDV HARİÇ
EURO/DOLAR]]*66%)</f>
        <v>159.85964912280701</v>
      </c>
    </row>
    <row r="204" spans="1:17">
      <c r="B204" s="152">
        <v>1960</v>
      </c>
      <c r="C204" s="183" t="s">
        <v>268</v>
      </c>
      <c r="D204" s="183" t="s">
        <v>468</v>
      </c>
      <c r="E204" s="184" t="s">
        <v>0</v>
      </c>
      <c r="F204" s="179">
        <v>0</v>
      </c>
      <c r="G204" s="180">
        <f>VLOOKUP(Tablo1345343423232342[[#This Row],[Ürün Kodu]],GMA!$A:$B,2,0)</f>
        <v>74.05263157894737</v>
      </c>
      <c r="H204" s="154">
        <v>0</v>
      </c>
      <c r="I204" s="21">
        <f>Tablo1345343423232342[[#This Row],[Adet Fiyatı
KDV HARİÇ
EURO/DOLAR]]-(Tablo1345343423232342[[#This Row],[Adet Fiyatı
KDV HARİÇ
EURO/DOLAR]]*Tablo1345343423232342[[#This Row],[İskonto]])</f>
        <v>74.05263157894737</v>
      </c>
      <c r="J204" s="21">
        <f>Tablo1345343423232342[[#This Row],[Miktar]]*Tablo1345343423232342[[#This Row],[İskontolu 
Birim Fiyat
KDV HARİÇ]]</f>
        <v>0</v>
      </c>
      <c r="K204" s="21">
        <f>Tablo1345343423232342[[#This Row],[İskontolu 
Toplam Fiyat
KDV HARİÇ]]*1.2</f>
        <v>0</v>
      </c>
      <c r="L204" s="162"/>
      <c r="M204" s="163">
        <f>Tablo1345343423232342[[#This Row],[Adet Fiyatı
KDV HARİÇ
EURO/DOLAR]]-(Tablo1345343423232342[[#This Row],[Adet Fiyatı
KDV HARİÇ
EURO/DOLAR]]*67%)</f>
        <v>24.437368421052632</v>
      </c>
      <c r="N204" s="21">
        <f>Tablo1345343423232342[[#This Row],[Adet Fiyatı
KDV HARİÇ
EURO/DOLAR]]-(Tablo1345343423232342[[#This Row],[Adet Fiyatı
KDV HARİÇ
EURO/DOLAR]]*68%)</f>
        <v>23.696842105263151</v>
      </c>
      <c r="O204" s="21">
        <f>Tablo1345343423232342[[#This Row],[Adet Fiyatı
KDV HARİÇ
EURO/DOLAR]]-(Tablo1345343423232342[[#This Row],[Adet Fiyatı
KDV HARİÇ
EURO/DOLAR]]*64%)</f>
        <v>26.658947368421053</v>
      </c>
      <c r="P204" s="21">
        <f>Tablo1345343423232342[[#This Row],[Adet Fiyatı
KDV HARİÇ
EURO/DOLAR]]-(Tablo1345343423232342[[#This Row],[Adet Fiyatı
KDV HARİÇ
EURO/DOLAR]]*66%)</f>
        <v>25.177894736842106</v>
      </c>
    </row>
    <row r="205" spans="1:17">
      <c r="B205" s="157">
        <v>1965</v>
      </c>
      <c r="C205" s="183" t="s">
        <v>269</v>
      </c>
      <c r="D205" s="183" t="s">
        <v>469</v>
      </c>
      <c r="E205" s="184" t="s">
        <v>0</v>
      </c>
      <c r="F205" s="179">
        <v>0</v>
      </c>
      <c r="G205" s="180">
        <f>VLOOKUP(Tablo1345343423232342[[#This Row],[Ürün Kodu]],GMA!$A:$B,2,0)</f>
        <v>98.736842105263165</v>
      </c>
      <c r="H205" s="154">
        <v>0</v>
      </c>
      <c r="I205" s="21">
        <f>Tablo1345343423232342[[#This Row],[Adet Fiyatı
KDV HARİÇ
EURO/DOLAR]]-(Tablo1345343423232342[[#This Row],[Adet Fiyatı
KDV HARİÇ
EURO/DOLAR]]*Tablo1345343423232342[[#This Row],[İskonto]])</f>
        <v>98.736842105263165</v>
      </c>
      <c r="J205" s="21">
        <f>Tablo1345343423232342[[#This Row],[Miktar]]*Tablo1345343423232342[[#This Row],[İskontolu 
Birim Fiyat
KDV HARİÇ]]</f>
        <v>0</v>
      </c>
      <c r="K205" s="21">
        <f>Tablo1345343423232342[[#This Row],[İskontolu 
Toplam Fiyat
KDV HARİÇ]]*1.2</f>
        <v>0</v>
      </c>
      <c r="L205" s="162"/>
      <c r="M205" s="163">
        <f>Tablo1345343423232342[[#This Row],[Adet Fiyatı
KDV HARİÇ
EURO/DOLAR]]-(Tablo1345343423232342[[#This Row],[Adet Fiyatı
KDV HARİÇ
EURO/DOLAR]]*67%)</f>
        <v>32.583157894736843</v>
      </c>
      <c r="N205" s="21">
        <f>Tablo1345343423232342[[#This Row],[Adet Fiyatı
KDV HARİÇ
EURO/DOLAR]]-(Tablo1345343423232342[[#This Row],[Adet Fiyatı
KDV HARİÇ
EURO/DOLAR]]*68%)</f>
        <v>31.595789473684206</v>
      </c>
      <c r="O205" s="21">
        <f>Tablo1345343423232342[[#This Row],[Adet Fiyatı
KDV HARİÇ
EURO/DOLAR]]-(Tablo1345343423232342[[#This Row],[Adet Fiyatı
KDV HARİÇ
EURO/DOLAR]]*64%)</f>
        <v>35.545263157894738</v>
      </c>
      <c r="P205" s="21">
        <f>Tablo1345343423232342[[#This Row],[Adet Fiyatı
KDV HARİÇ
EURO/DOLAR]]-(Tablo1345343423232342[[#This Row],[Adet Fiyatı
KDV HARİÇ
EURO/DOLAR]]*66%)</f>
        <v>33.570526315789479</v>
      </c>
    </row>
    <row r="206" spans="1:17">
      <c r="B206" s="152">
        <v>1970</v>
      </c>
      <c r="C206" s="183" t="s">
        <v>270</v>
      </c>
      <c r="D206" s="183" t="s">
        <v>470</v>
      </c>
      <c r="E206" s="184" t="s">
        <v>0</v>
      </c>
      <c r="F206" s="179">
        <v>0</v>
      </c>
      <c r="G206" s="180">
        <f>VLOOKUP(Tablo1345343423232342[[#This Row],[Ürün Kodu]],GMA!$A:$B,2,0)</f>
        <v>148.10526315789474</v>
      </c>
      <c r="H206" s="154">
        <v>0</v>
      </c>
      <c r="I206" s="21">
        <f>Tablo1345343423232342[[#This Row],[Adet Fiyatı
KDV HARİÇ
EURO/DOLAR]]-(Tablo1345343423232342[[#This Row],[Adet Fiyatı
KDV HARİÇ
EURO/DOLAR]]*Tablo1345343423232342[[#This Row],[İskonto]])</f>
        <v>148.10526315789474</v>
      </c>
      <c r="J206" s="21">
        <f>Tablo1345343423232342[[#This Row],[Miktar]]*Tablo1345343423232342[[#This Row],[İskontolu 
Birim Fiyat
KDV HARİÇ]]</f>
        <v>0</v>
      </c>
      <c r="K206" s="21">
        <f>Tablo1345343423232342[[#This Row],[İskontolu 
Toplam Fiyat
KDV HARİÇ]]*1.2</f>
        <v>0</v>
      </c>
      <c r="L206" s="162"/>
      <c r="M206" s="163">
        <f>Tablo1345343423232342[[#This Row],[Adet Fiyatı
KDV HARİÇ
EURO/DOLAR]]-(Tablo1345343423232342[[#This Row],[Adet Fiyatı
KDV HARİÇ
EURO/DOLAR]]*67%)</f>
        <v>48.874736842105264</v>
      </c>
      <c r="N206" s="21">
        <f>Tablo1345343423232342[[#This Row],[Adet Fiyatı
KDV HARİÇ
EURO/DOLAR]]-(Tablo1345343423232342[[#This Row],[Adet Fiyatı
KDV HARİÇ
EURO/DOLAR]]*68%)</f>
        <v>47.393684210526303</v>
      </c>
      <c r="O206" s="21">
        <f>Tablo1345343423232342[[#This Row],[Adet Fiyatı
KDV HARİÇ
EURO/DOLAR]]-(Tablo1345343423232342[[#This Row],[Adet Fiyatı
KDV HARİÇ
EURO/DOLAR]]*64%)</f>
        <v>53.317894736842106</v>
      </c>
      <c r="P206" s="21">
        <f>Tablo1345343423232342[[#This Row],[Adet Fiyatı
KDV HARİÇ
EURO/DOLAR]]-(Tablo1345343423232342[[#This Row],[Adet Fiyatı
KDV HARİÇ
EURO/DOLAR]]*66%)</f>
        <v>50.355789473684212</v>
      </c>
    </row>
    <row r="207" spans="1:17" s="160" customFormat="1">
      <c r="A207" s="156"/>
      <c r="B207" s="157">
        <v>1975</v>
      </c>
      <c r="C207" s="19" t="s">
        <v>724</v>
      </c>
      <c r="D207" s="19" t="s">
        <v>233</v>
      </c>
      <c r="E207" s="22"/>
      <c r="F207" s="161"/>
      <c r="G207" s="21"/>
      <c r="H207" s="154"/>
      <c r="I207" s="21"/>
      <c r="J207" s="21"/>
      <c r="K207" s="21"/>
      <c r="L207" s="162"/>
      <c r="M207" s="163"/>
      <c r="N207" s="21"/>
      <c r="O207" s="21"/>
      <c r="P207" s="21"/>
      <c r="Q207" s="9"/>
    </row>
    <row r="208" spans="1:17">
      <c r="B208" s="152">
        <v>1980</v>
      </c>
      <c r="C208" s="20" t="s">
        <v>283</v>
      </c>
      <c r="D208" s="20" t="s">
        <v>302</v>
      </c>
      <c r="E208" s="22" t="s">
        <v>0</v>
      </c>
      <c r="F208" s="164"/>
      <c r="G208" s="17" t="s">
        <v>235</v>
      </c>
      <c r="H208" s="154">
        <v>0</v>
      </c>
      <c r="I208" s="17"/>
      <c r="J208" s="17"/>
      <c r="K208" s="70"/>
      <c r="L208" s="17"/>
      <c r="M208" s="169"/>
      <c r="N208" s="17"/>
      <c r="O208" s="17"/>
      <c r="P208" s="17"/>
    </row>
    <row r="209" spans="1:16">
      <c r="B209" s="157">
        <v>1985</v>
      </c>
      <c r="C209" s="20" t="s">
        <v>82</v>
      </c>
      <c r="D209" s="20" t="s">
        <v>60</v>
      </c>
      <c r="E209" s="22" t="s">
        <v>0</v>
      </c>
      <c r="F209" s="164"/>
      <c r="G209" s="17" t="s">
        <v>235</v>
      </c>
      <c r="H209" s="154">
        <v>0</v>
      </c>
      <c r="I209" s="17"/>
      <c r="J209" s="17"/>
      <c r="K209" s="70"/>
      <c r="L209" s="17"/>
      <c r="M209" s="169"/>
      <c r="N209" s="17"/>
      <c r="O209" s="17"/>
      <c r="P209" s="17"/>
    </row>
    <row r="210" spans="1:16">
      <c r="B210" s="152">
        <v>1990</v>
      </c>
      <c r="C210" s="20" t="s">
        <v>83</v>
      </c>
      <c r="D210" s="20" t="s">
        <v>61</v>
      </c>
      <c r="E210" s="22" t="s">
        <v>0</v>
      </c>
      <c r="F210" s="164"/>
      <c r="G210" s="17" t="s">
        <v>235</v>
      </c>
      <c r="H210" s="154">
        <v>0</v>
      </c>
      <c r="I210" s="17"/>
      <c r="J210" s="17"/>
      <c r="K210" s="70"/>
      <c r="L210" s="17"/>
      <c r="M210" s="169"/>
      <c r="N210" s="17"/>
      <c r="O210" s="17"/>
      <c r="P210" s="17"/>
    </row>
    <row r="211" spans="1:16">
      <c r="B211" s="157">
        <v>1995</v>
      </c>
      <c r="C211" s="20" t="s">
        <v>84</v>
      </c>
      <c r="D211" s="20" t="s">
        <v>62</v>
      </c>
      <c r="E211" s="22" t="s">
        <v>0</v>
      </c>
      <c r="F211" s="164"/>
      <c r="G211" s="17" t="s">
        <v>235</v>
      </c>
      <c r="H211" s="154">
        <v>0</v>
      </c>
      <c r="I211" s="17"/>
      <c r="J211" s="17"/>
      <c r="K211" s="70"/>
      <c r="L211" s="17"/>
      <c r="M211" s="169"/>
      <c r="N211" s="17"/>
      <c r="O211" s="17"/>
      <c r="P211" s="17"/>
    </row>
    <row r="212" spans="1:16" s="160" customFormat="1">
      <c r="A212" s="156"/>
      <c r="B212" s="152">
        <v>2000</v>
      </c>
      <c r="C212" s="19" t="s">
        <v>725</v>
      </c>
      <c r="D212" s="19" t="s">
        <v>263</v>
      </c>
      <c r="E212" s="54"/>
      <c r="F212" s="158"/>
      <c r="G212" s="33"/>
      <c r="H212" s="154"/>
      <c r="I212" s="71"/>
      <c r="J212" s="71"/>
      <c r="K212" s="71"/>
      <c r="L212" s="33"/>
      <c r="M212" s="159"/>
      <c r="N212" s="71"/>
      <c r="O212" s="71"/>
      <c r="P212" s="71"/>
    </row>
    <row r="213" spans="1:16">
      <c r="B213" s="157">
        <v>2005</v>
      </c>
      <c r="C213" s="185" t="s">
        <v>261</v>
      </c>
      <c r="D213" s="185" t="s">
        <v>418</v>
      </c>
      <c r="E213" s="184" t="s">
        <v>42</v>
      </c>
      <c r="F213" s="179">
        <v>0</v>
      </c>
      <c r="G213" s="180">
        <f>VLOOKUP(Tablo1345343423232342[[#This Row],[Ürün Kodu]],GMA!$A:$B,2,0)</f>
        <v>569.76608187134502</v>
      </c>
      <c r="H213" s="154">
        <v>0</v>
      </c>
      <c r="I213" s="21">
        <f>Tablo1345343423232342[[#This Row],[Adet Fiyatı
KDV HARİÇ
EURO/DOLAR]]-(Tablo1345343423232342[[#This Row],[Adet Fiyatı
KDV HARİÇ
EURO/DOLAR]]*Tablo1345343423232342[[#This Row],[İskonto]])</f>
        <v>569.76608187134502</v>
      </c>
      <c r="J213" s="21">
        <f>Tablo1345343423232342[[#This Row],[Miktar]]*Tablo1345343423232342[[#This Row],[İskontolu 
Birim Fiyat
KDV HARİÇ]]</f>
        <v>0</v>
      </c>
      <c r="K213" s="21">
        <f>Tablo1345343423232342[[#This Row],[İskontolu 
Toplam Fiyat
KDV HARİÇ]]*1.2</f>
        <v>0</v>
      </c>
      <c r="L213" s="162"/>
      <c r="M213" s="163">
        <f>Tablo1345343423232342[[#This Row],[Adet Fiyatı
KDV HARİÇ
EURO/DOLAR]]-(Tablo1345343423232342[[#This Row],[Adet Fiyatı
KDV HARİÇ
EURO/DOLAR]]*67%)</f>
        <v>188.02280701754381</v>
      </c>
      <c r="N213" s="21">
        <f>Tablo1345343423232342[[#This Row],[Adet Fiyatı
KDV HARİÇ
EURO/DOLAR]]-(Tablo1345343423232342[[#This Row],[Adet Fiyatı
KDV HARİÇ
EURO/DOLAR]]*68%)</f>
        <v>182.3251461988304</v>
      </c>
      <c r="O213" s="21">
        <f>Tablo1345343423232342[[#This Row],[Adet Fiyatı
KDV HARİÇ
EURO/DOLAR]]-(Tablo1345343423232342[[#This Row],[Adet Fiyatı
KDV HARİÇ
EURO/DOLAR]]*64%)</f>
        <v>205.11578947368417</v>
      </c>
      <c r="P213" s="21">
        <f>Tablo1345343423232342[[#This Row],[Adet Fiyatı
KDV HARİÇ
EURO/DOLAR]]-(Tablo1345343423232342[[#This Row],[Adet Fiyatı
KDV HARİÇ
EURO/DOLAR]]*66%)</f>
        <v>193.72046783625728</v>
      </c>
    </row>
    <row r="214" spans="1:16">
      <c r="B214" s="152">
        <v>2010</v>
      </c>
      <c r="C214" s="185" t="s">
        <v>262</v>
      </c>
      <c r="D214" s="185" t="s">
        <v>419</v>
      </c>
      <c r="E214" s="184" t="s">
        <v>42</v>
      </c>
      <c r="F214" s="179">
        <v>0</v>
      </c>
      <c r="G214" s="180">
        <f>VLOOKUP(Tablo1345343423232342[[#This Row],[Ürün Kodu]],GMA!$A:$B,2,0)</f>
        <v>984.44444444444434</v>
      </c>
      <c r="H214" s="154">
        <v>0</v>
      </c>
      <c r="I214" s="21">
        <f>Tablo1345343423232342[[#This Row],[Adet Fiyatı
KDV HARİÇ
EURO/DOLAR]]-(Tablo1345343423232342[[#This Row],[Adet Fiyatı
KDV HARİÇ
EURO/DOLAR]]*Tablo1345343423232342[[#This Row],[İskonto]])</f>
        <v>984.44444444444434</v>
      </c>
      <c r="J214" s="21">
        <f>Tablo1345343423232342[[#This Row],[Miktar]]*Tablo1345343423232342[[#This Row],[İskontolu 
Birim Fiyat
KDV HARİÇ]]</f>
        <v>0</v>
      </c>
      <c r="K214" s="21">
        <f>Tablo1345343423232342[[#This Row],[İskontolu 
Toplam Fiyat
KDV HARİÇ]]*1.2</f>
        <v>0</v>
      </c>
      <c r="L214" s="162"/>
      <c r="M214" s="163">
        <f>Tablo1345343423232342[[#This Row],[Adet Fiyatı
KDV HARİÇ
EURO/DOLAR]]-(Tablo1345343423232342[[#This Row],[Adet Fiyatı
KDV HARİÇ
EURO/DOLAR]]*67%)</f>
        <v>324.86666666666656</v>
      </c>
      <c r="N214" s="21">
        <f>Tablo1345343423232342[[#This Row],[Adet Fiyatı
KDV HARİÇ
EURO/DOLAR]]-(Tablo1345343423232342[[#This Row],[Adet Fiyatı
KDV HARİÇ
EURO/DOLAR]]*68%)</f>
        <v>315.02222222222213</v>
      </c>
      <c r="O214" s="21">
        <f>Tablo1345343423232342[[#This Row],[Adet Fiyatı
KDV HARİÇ
EURO/DOLAR]]-(Tablo1345343423232342[[#This Row],[Adet Fiyatı
KDV HARİÇ
EURO/DOLAR]]*64%)</f>
        <v>354.4</v>
      </c>
      <c r="P214" s="21">
        <f>Tablo1345343423232342[[#This Row],[Adet Fiyatı
KDV HARİÇ
EURO/DOLAR]]-(Tablo1345343423232342[[#This Row],[Adet Fiyatı
KDV HARİÇ
EURO/DOLAR]]*66%)</f>
        <v>334.71111111111099</v>
      </c>
    </row>
    <row r="215" spans="1:16" ht="12">
      <c r="B215" s="157">
        <v>2015</v>
      </c>
      <c r="C215" s="60" t="s">
        <v>848</v>
      </c>
      <c r="D215" s="61" t="s">
        <v>673</v>
      </c>
      <c r="E215" s="10"/>
      <c r="F215" s="153"/>
      <c r="G215" s="17"/>
      <c r="H215" s="154"/>
      <c r="I215" s="70"/>
      <c r="J215" s="70"/>
      <c r="K215" s="70"/>
      <c r="L215" s="166"/>
      <c r="M215" s="17"/>
      <c r="N215" s="17"/>
      <c r="O215" s="70"/>
      <c r="P215" s="70"/>
    </row>
    <row r="216" spans="1:16">
      <c r="B216" s="152">
        <v>2020</v>
      </c>
      <c r="C216" s="19" t="s">
        <v>726</v>
      </c>
      <c r="D216" s="19" t="s">
        <v>484</v>
      </c>
      <c r="E216" s="10"/>
      <c r="F216" s="164"/>
      <c r="G216" s="17"/>
      <c r="H216" s="154"/>
      <c r="I216" s="70"/>
      <c r="J216" s="70"/>
      <c r="K216" s="70"/>
      <c r="L216" s="17"/>
      <c r="M216" s="165"/>
      <c r="N216" s="70"/>
      <c r="O216" s="70"/>
      <c r="P216" s="70"/>
    </row>
    <row r="217" spans="1:16">
      <c r="B217" s="157">
        <v>2025</v>
      </c>
      <c r="C217" s="183" t="s">
        <v>1027</v>
      </c>
      <c r="D217" s="183" t="s">
        <v>1028</v>
      </c>
      <c r="E217" s="184" t="s">
        <v>0</v>
      </c>
      <c r="F217" s="179">
        <v>0</v>
      </c>
      <c r="G217" s="180">
        <f>VLOOKUP(Tablo1345343423232342[[#This Row],[Ürün Kodu]],GMA!$A:$B,2,0)</f>
        <v>2596.4912280701756</v>
      </c>
      <c r="H217" s="154">
        <v>0</v>
      </c>
      <c r="I217" s="21">
        <f>Tablo1345343423232342[[#This Row],[Adet Fiyatı
KDV HARİÇ
EURO/DOLAR]]-(Tablo1345343423232342[[#This Row],[Adet Fiyatı
KDV HARİÇ
EURO/DOLAR]]*Tablo1345343423232342[[#This Row],[İskonto]])</f>
        <v>2596.4912280701756</v>
      </c>
      <c r="J217" s="21">
        <f>Tablo1345343423232342[[#This Row],[Miktar]]*Tablo1345343423232342[[#This Row],[İskontolu 
Birim Fiyat
KDV HARİÇ]]</f>
        <v>0</v>
      </c>
      <c r="K217" s="21">
        <f>Tablo1345343423232342[[#This Row],[İskontolu 
Toplam Fiyat
KDV HARİÇ]]*1.2</f>
        <v>0</v>
      </c>
      <c r="L217" s="162"/>
      <c r="M217" s="163">
        <f>Tablo1345343423232342[[#This Row],[Adet Fiyatı
KDV HARİÇ
EURO/DOLAR]]-(Tablo1345343423232342[[#This Row],[Adet Fiyatı
KDV HARİÇ
EURO/DOLAR]]*67%)</f>
        <v>856.84210526315792</v>
      </c>
      <c r="N217" s="21">
        <f>Tablo1345343423232342[[#This Row],[Adet Fiyatı
KDV HARİÇ
EURO/DOLAR]]-(Tablo1345343423232342[[#This Row],[Adet Fiyatı
KDV HARİÇ
EURO/DOLAR]]*68%)</f>
        <v>830.87719298245611</v>
      </c>
      <c r="O217" s="21">
        <f>Tablo1345343423232342[[#This Row],[Adet Fiyatı
KDV HARİÇ
EURO/DOLAR]]-(Tablo1345343423232342[[#This Row],[Adet Fiyatı
KDV HARİÇ
EURO/DOLAR]]*64%)</f>
        <v>934.73684210526312</v>
      </c>
      <c r="P217" s="21">
        <f>Tablo1345343423232342[[#This Row],[Adet Fiyatı
KDV HARİÇ
EURO/DOLAR]]-(Tablo1345343423232342[[#This Row],[Adet Fiyatı
KDV HARİÇ
EURO/DOLAR]]*66%)</f>
        <v>882.8070175438595</v>
      </c>
    </row>
    <row r="218" spans="1:16">
      <c r="B218" s="152">
        <v>2030</v>
      </c>
      <c r="C218" s="183" t="s">
        <v>456</v>
      </c>
      <c r="D218" s="183" t="s">
        <v>489</v>
      </c>
      <c r="E218" s="184" t="s">
        <v>0</v>
      </c>
      <c r="F218" s="179">
        <v>0</v>
      </c>
      <c r="G218" s="180">
        <f>VLOOKUP(Tablo1345343423232342[[#This Row],[Ürün Kodu]],GMA!$A:$B,2,0)</f>
        <v>3248.2017543859656</v>
      </c>
      <c r="H218" s="154">
        <v>0</v>
      </c>
      <c r="I218" s="21">
        <f>Tablo1345343423232342[[#This Row],[Adet Fiyatı
KDV HARİÇ
EURO/DOLAR]]-(Tablo1345343423232342[[#This Row],[Adet Fiyatı
KDV HARİÇ
EURO/DOLAR]]*Tablo1345343423232342[[#This Row],[İskonto]])</f>
        <v>3248.2017543859656</v>
      </c>
      <c r="J218" s="21">
        <f>Tablo1345343423232342[[#This Row],[Miktar]]*Tablo1345343423232342[[#This Row],[İskontolu 
Birim Fiyat
KDV HARİÇ]]</f>
        <v>0</v>
      </c>
      <c r="K218" s="21">
        <f>Tablo1345343423232342[[#This Row],[İskontolu 
Toplam Fiyat
KDV HARİÇ]]*1.2</f>
        <v>0</v>
      </c>
      <c r="L218" s="162"/>
      <c r="M218" s="163">
        <f>Tablo1345343423232342[[#This Row],[Adet Fiyatı
KDV HARİÇ
EURO/DOLAR]]-(Tablo1345343423232342[[#This Row],[Adet Fiyatı
KDV HARİÇ
EURO/DOLAR]]*67%)</f>
        <v>1071.9065789473684</v>
      </c>
      <c r="N218" s="21">
        <f>Tablo1345343423232342[[#This Row],[Adet Fiyatı
KDV HARİÇ
EURO/DOLAR]]-(Tablo1345343423232342[[#This Row],[Adet Fiyatı
KDV HARİÇ
EURO/DOLAR]]*68%)</f>
        <v>1039.424561403509</v>
      </c>
      <c r="O218" s="21">
        <f>Tablo1345343423232342[[#This Row],[Adet Fiyatı
KDV HARİÇ
EURO/DOLAR]]-(Tablo1345343423232342[[#This Row],[Adet Fiyatı
KDV HARİÇ
EURO/DOLAR]]*64%)</f>
        <v>1169.3526315789477</v>
      </c>
      <c r="P218" s="21">
        <f>Tablo1345343423232342[[#This Row],[Adet Fiyatı
KDV HARİÇ
EURO/DOLAR]]-(Tablo1345343423232342[[#This Row],[Adet Fiyatı
KDV HARİÇ
EURO/DOLAR]]*66%)</f>
        <v>1104.3885964912283</v>
      </c>
    </row>
    <row r="219" spans="1:16">
      <c r="B219" s="157">
        <v>2035</v>
      </c>
      <c r="C219" s="183" t="s">
        <v>457</v>
      </c>
      <c r="D219" s="183" t="s">
        <v>490</v>
      </c>
      <c r="E219" s="184" t="s">
        <v>0</v>
      </c>
      <c r="F219" s="179">
        <v>0</v>
      </c>
      <c r="G219" s="180">
        <f>VLOOKUP(Tablo1345343423232342[[#This Row],[Ürün Kodu]],GMA!$A:$B,2,0)</f>
        <v>3584.7585964912282</v>
      </c>
      <c r="H219" s="154">
        <v>0</v>
      </c>
      <c r="I219" s="21">
        <f>Tablo1345343423232342[[#This Row],[Adet Fiyatı
KDV HARİÇ
EURO/DOLAR]]-(Tablo1345343423232342[[#This Row],[Adet Fiyatı
KDV HARİÇ
EURO/DOLAR]]*Tablo1345343423232342[[#This Row],[İskonto]])</f>
        <v>3584.7585964912282</v>
      </c>
      <c r="J219" s="21">
        <f>Tablo1345343423232342[[#This Row],[Miktar]]*Tablo1345343423232342[[#This Row],[İskontolu 
Birim Fiyat
KDV HARİÇ]]</f>
        <v>0</v>
      </c>
      <c r="K219" s="21">
        <f>Tablo1345343423232342[[#This Row],[İskontolu 
Toplam Fiyat
KDV HARİÇ]]*1.2</f>
        <v>0</v>
      </c>
      <c r="L219" s="162"/>
      <c r="M219" s="163">
        <f>Tablo1345343423232342[[#This Row],[Adet Fiyatı
KDV HARİÇ
EURO/DOLAR]]-(Tablo1345343423232342[[#This Row],[Adet Fiyatı
KDV HARİÇ
EURO/DOLAR]]*67%)</f>
        <v>1182.9703368421051</v>
      </c>
      <c r="N219" s="21">
        <f>Tablo1345343423232342[[#This Row],[Adet Fiyatı
KDV HARİÇ
EURO/DOLAR]]-(Tablo1345343423232342[[#This Row],[Adet Fiyatı
KDV HARİÇ
EURO/DOLAR]]*68%)</f>
        <v>1147.1227508771926</v>
      </c>
      <c r="O219" s="21">
        <f>Tablo1345343423232342[[#This Row],[Adet Fiyatı
KDV HARİÇ
EURO/DOLAR]]-(Tablo1345343423232342[[#This Row],[Adet Fiyatı
KDV HARİÇ
EURO/DOLAR]]*64%)</f>
        <v>1290.513094736842</v>
      </c>
      <c r="P219" s="21">
        <f>Tablo1345343423232342[[#This Row],[Adet Fiyatı
KDV HARİÇ
EURO/DOLAR]]-(Tablo1345343423232342[[#This Row],[Adet Fiyatı
KDV HARİÇ
EURO/DOLAR]]*66%)</f>
        <v>1218.8179228070176</v>
      </c>
    </row>
    <row r="220" spans="1:16">
      <c r="B220" s="152">
        <v>2040</v>
      </c>
      <c r="C220" s="183" t="s">
        <v>818</v>
      </c>
      <c r="D220" s="183" t="s">
        <v>819</v>
      </c>
      <c r="E220" s="184" t="s">
        <v>0</v>
      </c>
      <c r="F220" s="179">
        <v>0</v>
      </c>
      <c r="G220" s="180">
        <f>VLOOKUP(Tablo1345343423232342[[#This Row],[Ürün Kodu]],GMA!$A:$B,2,0)</f>
        <v>8829.9733333333334</v>
      </c>
      <c r="H220" s="154">
        <v>0</v>
      </c>
      <c r="I220" s="21">
        <f>Tablo1345343423232342[[#This Row],[Adet Fiyatı
KDV HARİÇ
EURO/DOLAR]]-(Tablo1345343423232342[[#This Row],[Adet Fiyatı
KDV HARİÇ
EURO/DOLAR]]*Tablo1345343423232342[[#This Row],[İskonto]])</f>
        <v>8829.9733333333334</v>
      </c>
      <c r="J220" s="21">
        <f>Tablo1345343423232342[[#This Row],[Miktar]]*Tablo1345343423232342[[#This Row],[İskontolu 
Birim Fiyat
KDV HARİÇ]]</f>
        <v>0</v>
      </c>
      <c r="K220" s="21">
        <f>Tablo1345343423232342[[#This Row],[İskontolu 
Toplam Fiyat
KDV HARİÇ]]*1.2</f>
        <v>0</v>
      </c>
      <c r="L220" s="162"/>
      <c r="M220" s="163">
        <f>Tablo1345343423232342[[#This Row],[Adet Fiyatı
KDV HARİÇ
EURO/DOLAR]]-(Tablo1345343423232342[[#This Row],[Adet Fiyatı
KDV HARİÇ
EURO/DOLAR]]*67%)</f>
        <v>2913.8912</v>
      </c>
      <c r="N220" s="21">
        <f>Tablo1345343423232342[[#This Row],[Adet Fiyatı
KDV HARİÇ
EURO/DOLAR]]-(Tablo1345343423232342[[#This Row],[Adet Fiyatı
KDV HARİÇ
EURO/DOLAR]]*68%)</f>
        <v>2825.5914666666658</v>
      </c>
      <c r="O220" s="21">
        <f>Tablo1345343423232342[[#This Row],[Adet Fiyatı
KDV HARİÇ
EURO/DOLAR]]-(Tablo1345343423232342[[#This Row],[Adet Fiyatı
KDV HARİÇ
EURO/DOLAR]]*64%)</f>
        <v>3178.7903999999999</v>
      </c>
      <c r="P220" s="21">
        <f>Tablo1345343423232342[[#This Row],[Adet Fiyatı
KDV HARİÇ
EURO/DOLAR]]-(Tablo1345343423232342[[#This Row],[Adet Fiyatı
KDV HARİÇ
EURO/DOLAR]]*66%)</f>
        <v>3002.1909333333333</v>
      </c>
    </row>
    <row r="221" spans="1:16">
      <c r="B221" s="157">
        <v>2045</v>
      </c>
      <c r="C221" s="19" t="s">
        <v>727</v>
      </c>
      <c r="D221" s="19" t="s">
        <v>198</v>
      </c>
      <c r="E221" s="10"/>
      <c r="F221" s="164"/>
      <c r="G221" s="17"/>
      <c r="H221" s="154"/>
      <c r="I221" s="70"/>
      <c r="J221" s="70"/>
      <c r="K221" s="70"/>
      <c r="L221" s="17"/>
      <c r="M221" s="165"/>
      <c r="N221" s="70"/>
      <c r="O221" s="70"/>
      <c r="P221" s="70"/>
    </row>
    <row r="222" spans="1:16">
      <c r="B222" s="152">
        <v>2050</v>
      </c>
      <c r="C222" s="29" t="s">
        <v>265</v>
      </c>
      <c r="D222" s="29" t="s">
        <v>363</v>
      </c>
      <c r="E222" s="22" t="s">
        <v>0</v>
      </c>
      <c r="F222" s="161">
        <v>0</v>
      </c>
      <c r="G222" s="21">
        <f>VLOOKUP(Tablo1345343423232342[[#This Row],[Ürün Kodu]],GMA!$A:$B,2,0)</f>
        <v>102.76315789473685</v>
      </c>
      <c r="H222" s="154">
        <v>0</v>
      </c>
      <c r="I222" s="21">
        <f>Tablo1345343423232342[[#This Row],[Adet Fiyatı
KDV HARİÇ
EURO/DOLAR]]-(Tablo1345343423232342[[#This Row],[Adet Fiyatı
KDV HARİÇ
EURO/DOLAR]]*Tablo1345343423232342[[#This Row],[İskonto]])</f>
        <v>102.76315789473685</v>
      </c>
      <c r="J222" s="21">
        <f>Tablo1345343423232342[[#This Row],[Miktar]]*Tablo1345343423232342[[#This Row],[İskontolu 
Birim Fiyat
KDV HARİÇ]]</f>
        <v>0</v>
      </c>
      <c r="K222" s="21">
        <f>Tablo1345343423232342[[#This Row],[İskontolu 
Toplam Fiyat
KDV HARİÇ]]*1.2</f>
        <v>0</v>
      </c>
      <c r="L222" s="162"/>
      <c r="M222" s="163">
        <f>Tablo1345343423232342[[#This Row],[Adet Fiyatı
KDV HARİÇ
EURO/DOLAR]]-(Tablo1345343423232342[[#This Row],[Adet Fiyatı
KDV HARİÇ
EURO/DOLAR]]*67%)</f>
        <v>33.911842105263162</v>
      </c>
      <c r="N222" s="21">
        <f>Tablo1345343423232342[[#This Row],[Adet Fiyatı
KDV HARİÇ
EURO/DOLAR]]-(Tablo1345343423232342[[#This Row],[Adet Fiyatı
KDV HARİÇ
EURO/DOLAR]]*68%)</f>
        <v>32.884210526315783</v>
      </c>
      <c r="O222" s="21">
        <f>Tablo1345343423232342[[#This Row],[Adet Fiyatı
KDV HARİÇ
EURO/DOLAR]]-(Tablo1345343423232342[[#This Row],[Adet Fiyatı
KDV HARİÇ
EURO/DOLAR]]*64%)</f>
        <v>36.994736842105269</v>
      </c>
      <c r="P222" s="21">
        <f>Tablo1345343423232342[[#This Row],[Adet Fiyatı
KDV HARİÇ
EURO/DOLAR]]-(Tablo1345343423232342[[#This Row],[Adet Fiyatı
KDV HARİÇ
EURO/DOLAR]]*66%)</f>
        <v>34.939473684210526</v>
      </c>
    </row>
    <row r="223" spans="1:16">
      <c r="B223" s="157">
        <v>2055</v>
      </c>
      <c r="C223" s="29" t="s">
        <v>191</v>
      </c>
      <c r="D223" s="29" t="s">
        <v>236</v>
      </c>
      <c r="E223" s="22" t="s">
        <v>0</v>
      </c>
      <c r="F223" s="161">
        <v>0</v>
      </c>
      <c r="G223" s="21">
        <f>VLOOKUP(Tablo1345343423232342[[#This Row],[Ürün Kodu]],GMA!$A:$B,2,0)</f>
        <v>116.35964912280703</v>
      </c>
      <c r="H223" s="154">
        <v>0</v>
      </c>
      <c r="I223" s="21">
        <f>Tablo1345343423232342[[#This Row],[Adet Fiyatı
KDV HARİÇ
EURO/DOLAR]]-(Tablo1345343423232342[[#This Row],[Adet Fiyatı
KDV HARİÇ
EURO/DOLAR]]*Tablo1345343423232342[[#This Row],[İskonto]])</f>
        <v>116.35964912280703</v>
      </c>
      <c r="J223" s="21">
        <f>Tablo1345343423232342[[#This Row],[Miktar]]*Tablo1345343423232342[[#This Row],[İskontolu 
Birim Fiyat
KDV HARİÇ]]</f>
        <v>0</v>
      </c>
      <c r="K223" s="21">
        <f>Tablo1345343423232342[[#This Row],[İskontolu 
Toplam Fiyat
KDV HARİÇ]]*1.2</f>
        <v>0</v>
      </c>
      <c r="L223" s="162"/>
      <c r="M223" s="163">
        <f>Tablo1345343423232342[[#This Row],[Adet Fiyatı
KDV HARİÇ
EURO/DOLAR]]-(Tablo1345343423232342[[#This Row],[Adet Fiyatı
KDV HARİÇ
EURO/DOLAR]]*67%)</f>
        <v>38.398684210526312</v>
      </c>
      <c r="N223" s="21">
        <f>Tablo1345343423232342[[#This Row],[Adet Fiyatı
KDV HARİÇ
EURO/DOLAR]]-(Tablo1345343423232342[[#This Row],[Adet Fiyatı
KDV HARİÇ
EURO/DOLAR]]*68%)</f>
        <v>37.235087719298249</v>
      </c>
      <c r="O223" s="21">
        <f>Tablo1345343423232342[[#This Row],[Adet Fiyatı
KDV HARİÇ
EURO/DOLAR]]-(Tablo1345343423232342[[#This Row],[Adet Fiyatı
KDV HARİÇ
EURO/DOLAR]]*64%)</f>
        <v>41.889473684210529</v>
      </c>
      <c r="P223" s="21">
        <f>Tablo1345343423232342[[#This Row],[Adet Fiyatı
KDV HARİÇ
EURO/DOLAR]]-(Tablo1345343423232342[[#This Row],[Adet Fiyatı
KDV HARİÇ
EURO/DOLAR]]*66%)</f>
        <v>39.562280701754389</v>
      </c>
    </row>
    <row r="224" spans="1:16">
      <c r="B224" s="152">
        <v>2060</v>
      </c>
      <c r="C224" s="183" t="s">
        <v>857</v>
      </c>
      <c r="D224" s="183" t="s">
        <v>858</v>
      </c>
      <c r="E224" s="184" t="s">
        <v>0</v>
      </c>
      <c r="F224" s="179">
        <v>0</v>
      </c>
      <c r="G224" s="180">
        <f>VLOOKUP(Tablo1345343423232342[[#This Row],[Ürün Kodu]],GMA!$A:$B,2,0)</f>
        <v>316.21052631578948</v>
      </c>
      <c r="H224" s="154">
        <v>0</v>
      </c>
      <c r="I224" s="21">
        <f>Tablo1345343423232342[[#This Row],[Adet Fiyatı
KDV HARİÇ
EURO/DOLAR]]-(Tablo1345343423232342[[#This Row],[Adet Fiyatı
KDV HARİÇ
EURO/DOLAR]]*Tablo1345343423232342[[#This Row],[İskonto]])</f>
        <v>316.21052631578948</v>
      </c>
      <c r="J224" s="21">
        <f>Tablo1345343423232342[[#This Row],[Miktar]]*Tablo1345343423232342[[#This Row],[İskontolu 
Birim Fiyat
KDV HARİÇ]]</f>
        <v>0</v>
      </c>
      <c r="K224" s="21">
        <f>Tablo1345343423232342[[#This Row],[İskontolu 
Toplam Fiyat
KDV HARİÇ]]*1.2</f>
        <v>0</v>
      </c>
      <c r="L224" s="162"/>
      <c r="M224" s="163">
        <f>Tablo1345343423232342[[#This Row],[Adet Fiyatı
KDV HARİÇ
EURO/DOLAR]]-(Tablo1345343423232342[[#This Row],[Adet Fiyatı
KDV HARİÇ
EURO/DOLAR]]*67%)</f>
        <v>104.34947368421052</v>
      </c>
      <c r="N224" s="21">
        <f>Tablo1345343423232342[[#This Row],[Adet Fiyatı
KDV HARİÇ
EURO/DOLAR]]-(Tablo1345343423232342[[#This Row],[Adet Fiyatı
KDV HARİÇ
EURO/DOLAR]]*68%)</f>
        <v>101.18736842105261</v>
      </c>
      <c r="O224" s="21">
        <f>Tablo1345343423232342[[#This Row],[Adet Fiyatı
KDV HARİÇ
EURO/DOLAR]]-(Tablo1345343423232342[[#This Row],[Adet Fiyatı
KDV HARİÇ
EURO/DOLAR]]*64%)</f>
        <v>113.8357894736842</v>
      </c>
      <c r="P224" s="21">
        <f>Tablo1345343423232342[[#This Row],[Adet Fiyatı
KDV HARİÇ
EURO/DOLAR]]-(Tablo1345343423232342[[#This Row],[Adet Fiyatı
KDV HARİÇ
EURO/DOLAR]]*66%)</f>
        <v>107.51157894736841</v>
      </c>
    </row>
    <row r="225" spans="1:16">
      <c r="B225" s="157">
        <v>2065</v>
      </c>
      <c r="C225" s="183" t="s">
        <v>634</v>
      </c>
      <c r="D225" s="186" t="s">
        <v>643</v>
      </c>
      <c r="E225" s="184" t="s">
        <v>0</v>
      </c>
      <c r="F225" s="179">
        <v>0</v>
      </c>
      <c r="G225" s="180">
        <f>VLOOKUP(Tablo1345343423232342[[#This Row],[Ürün Kodu]],GMA!$A:$B,2,0)</f>
        <v>295.61403508771934</v>
      </c>
      <c r="H225" s="154">
        <v>0</v>
      </c>
      <c r="I225" s="21">
        <f>Tablo1345343423232342[[#This Row],[Adet Fiyatı
KDV HARİÇ
EURO/DOLAR]]-(Tablo1345343423232342[[#This Row],[Adet Fiyatı
KDV HARİÇ
EURO/DOLAR]]*Tablo1345343423232342[[#This Row],[İskonto]])</f>
        <v>295.61403508771934</v>
      </c>
      <c r="J225" s="21">
        <f>Tablo1345343423232342[[#This Row],[Miktar]]*Tablo1345343423232342[[#This Row],[İskontolu 
Birim Fiyat
KDV HARİÇ]]</f>
        <v>0</v>
      </c>
      <c r="K225" s="21">
        <f>Tablo1345343423232342[[#This Row],[İskontolu 
Toplam Fiyat
KDV HARİÇ]]*1.2</f>
        <v>0</v>
      </c>
      <c r="L225" s="162"/>
      <c r="M225" s="163">
        <f>Tablo1345343423232342[[#This Row],[Adet Fiyatı
KDV HARİÇ
EURO/DOLAR]]-(Tablo1345343423232342[[#This Row],[Adet Fiyatı
KDV HARİÇ
EURO/DOLAR]]*67%)</f>
        <v>97.55263157894737</v>
      </c>
      <c r="N225" s="21">
        <f>Tablo1345343423232342[[#This Row],[Adet Fiyatı
KDV HARİÇ
EURO/DOLAR]]-(Tablo1345343423232342[[#This Row],[Adet Fiyatı
KDV HARİÇ
EURO/DOLAR]]*68%)</f>
        <v>94.596491228070164</v>
      </c>
      <c r="O225" s="21">
        <f>Tablo1345343423232342[[#This Row],[Adet Fiyatı
KDV HARİÇ
EURO/DOLAR]]-(Tablo1345343423232342[[#This Row],[Adet Fiyatı
KDV HARİÇ
EURO/DOLAR]]*64%)</f>
        <v>106.42105263157896</v>
      </c>
      <c r="P225" s="21">
        <f>Tablo1345343423232342[[#This Row],[Adet Fiyatı
KDV HARİÇ
EURO/DOLAR]]-(Tablo1345343423232342[[#This Row],[Adet Fiyatı
KDV HARİÇ
EURO/DOLAR]]*66%)</f>
        <v>100.50877192982458</v>
      </c>
    </row>
    <row r="226" spans="1:16" s="160" customFormat="1">
      <c r="A226" s="156"/>
      <c r="B226" s="152">
        <v>2070</v>
      </c>
      <c r="C226" s="19" t="s">
        <v>728</v>
      </c>
      <c r="D226" s="19" t="s">
        <v>427</v>
      </c>
      <c r="E226" s="54"/>
      <c r="F226" s="158"/>
      <c r="G226" s="33"/>
      <c r="H226" s="154"/>
      <c r="I226" s="71"/>
      <c r="J226" s="71"/>
      <c r="K226" s="71"/>
      <c r="L226" s="33"/>
      <c r="M226" s="159"/>
      <c r="N226" s="71"/>
      <c r="O226" s="71"/>
      <c r="P226" s="71"/>
    </row>
    <row r="227" spans="1:16">
      <c r="B227" s="157">
        <v>2075</v>
      </c>
      <c r="C227" s="132" t="s">
        <v>802</v>
      </c>
      <c r="D227" s="132" t="s">
        <v>823</v>
      </c>
      <c r="E227" s="184" t="s">
        <v>0</v>
      </c>
      <c r="F227" s="179">
        <v>0</v>
      </c>
      <c r="G227" s="180">
        <f>VLOOKUP(Tablo1345343423232342[[#This Row],[Ürün Kodu]],GMA!$A:$B,2,0)</f>
        <v>740.00000000000011</v>
      </c>
      <c r="H227" s="154">
        <v>0</v>
      </c>
      <c r="I227" s="21">
        <f>Tablo1345343423232342[[#This Row],[Adet Fiyatı
KDV HARİÇ
EURO/DOLAR]]-(Tablo1345343423232342[[#This Row],[Adet Fiyatı
KDV HARİÇ
EURO/DOLAR]]*Tablo1345343423232342[[#This Row],[İskonto]])</f>
        <v>740.00000000000011</v>
      </c>
      <c r="J227" s="21">
        <f>Tablo1345343423232342[[#This Row],[Miktar]]*Tablo1345343423232342[[#This Row],[İskontolu 
Birim Fiyat
KDV HARİÇ]]</f>
        <v>0</v>
      </c>
      <c r="K227" s="21">
        <f>Tablo1345343423232342[[#This Row],[İskontolu 
Toplam Fiyat
KDV HARİÇ]]*1.2</f>
        <v>0</v>
      </c>
      <c r="L227" s="162"/>
      <c r="M227" s="163">
        <f>Tablo1345343423232342[[#This Row],[Adet Fiyatı
KDV HARİÇ
EURO/DOLAR]]-(Tablo1345343423232342[[#This Row],[Adet Fiyatı
KDV HARİÇ
EURO/DOLAR]]*67%)</f>
        <v>244.2</v>
      </c>
      <c r="N227" s="21">
        <f>Tablo1345343423232342[[#This Row],[Adet Fiyatı
KDV HARİÇ
EURO/DOLAR]]-(Tablo1345343423232342[[#This Row],[Adet Fiyatı
KDV HARİÇ
EURO/DOLAR]]*68%)</f>
        <v>236.8</v>
      </c>
      <c r="O227" s="21">
        <f>Tablo1345343423232342[[#This Row],[Adet Fiyatı
KDV HARİÇ
EURO/DOLAR]]-(Tablo1345343423232342[[#This Row],[Adet Fiyatı
KDV HARİÇ
EURO/DOLAR]]*64%)</f>
        <v>266.40000000000003</v>
      </c>
      <c r="P227" s="21">
        <f>Tablo1345343423232342[[#This Row],[Adet Fiyatı
KDV HARİÇ
EURO/DOLAR]]-(Tablo1345343423232342[[#This Row],[Adet Fiyatı
KDV HARİÇ
EURO/DOLAR]]*66%)</f>
        <v>251.60000000000002</v>
      </c>
    </row>
    <row r="228" spans="1:16">
      <c r="B228" s="152">
        <v>2080</v>
      </c>
      <c r="C228" s="132" t="s">
        <v>405</v>
      </c>
      <c r="D228" s="132" t="s">
        <v>824</v>
      </c>
      <c r="E228" s="184" t="s">
        <v>0</v>
      </c>
      <c r="F228" s="179">
        <v>0</v>
      </c>
      <c r="G228" s="180">
        <f>VLOOKUP(Tablo1345343423232342[[#This Row],[Ürün Kodu]],GMA!$A:$B,2,0)</f>
        <v>586.66666666666663</v>
      </c>
      <c r="H228" s="154">
        <v>0</v>
      </c>
      <c r="I228" s="21">
        <f>Tablo1345343423232342[[#This Row],[Adet Fiyatı
KDV HARİÇ
EURO/DOLAR]]-(Tablo1345343423232342[[#This Row],[Adet Fiyatı
KDV HARİÇ
EURO/DOLAR]]*Tablo1345343423232342[[#This Row],[İskonto]])</f>
        <v>586.66666666666663</v>
      </c>
      <c r="J228" s="21">
        <f>Tablo1345343423232342[[#This Row],[Miktar]]*Tablo1345343423232342[[#This Row],[İskontolu 
Birim Fiyat
KDV HARİÇ]]</f>
        <v>0</v>
      </c>
      <c r="K228" s="21">
        <f>Tablo1345343423232342[[#This Row],[İskontolu 
Toplam Fiyat
KDV HARİÇ]]*1.2</f>
        <v>0</v>
      </c>
      <c r="L228" s="162"/>
      <c r="M228" s="163">
        <f>Tablo1345343423232342[[#This Row],[Adet Fiyatı
KDV HARİÇ
EURO/DOLAR]]-(Tablo1345343423232342[[#This Row],[Adet Fiyatı
KDV HARİÇ
EURO/DOLAR]]*67%)</f>
        <v>193.59999999999997</v>
      </c>
      <c r="N228" s="21">
        <f>Tablo1345343423232342[[#This Row],[Adet Fiyatı
KDV HARİÇ
EURO/DOLAR]]-(Tablo1345343423232342[[#This Row],[Adet Fiyatı
KDV HARİÇ
EURO/DOLAR]]*68%)</f>
        <v>187.73333333333329</v>
      </c>
      <c r="O228" s="21">
        <f>Tablo1345343423232342[[#This Row],[Adet Fiyatı
KDV HARİÇ
EURO/DOLAR]]-(Tablo1345343423232342[[#This Row],[Adet Fiyatı
KDV HARİÇ
EURO/DOLAR]]*64%)</f>
        <v>211.2</v>
      </c>
      <c r="P228" s="21">
        <f>Tablo1345343423232342[[#This Row],[Adet Fiyatı
KDV HARİÇ
EURO/DOLAR]]-(Tablo1345343423232342[[#This Row],[Adet Fiyatı
KDV HARİÇ
EURO/DOLAR]]*66%)</f>
        <v>199.46666666666664</v>
      </c>
    </row>
    <row r="229" spans="1:16">
      <c r="B229" s="157">
        <v>2085</v>
      </c>
      <c r="C229" s="132" t="s">
        <v>885</v>
      </c>
      <c r="D229" s="132" t="s">
        <v>924</v>
      </c>
      <c r="E229" s="184" t="s">
        <v>0</v>
      </c>
      <c r="F229" s="179">
        <v>0</v>
      </c>
      <c r="G229" s="180">
        <f>VLOOKUP(Tablo1345343423232342[[#This Row],[Ürün Kodu]],GMA!$A:$B,2,0)</f>
        <v>1500.0000000000002</v>
      </c>
      <c r="H229" s="154">
        <v>0</v>
      </c>
      <c r="I229" s="21">
        <f>Tablo1345343423232342[[#This Row],[Adet Fiyatı
KDV HARİÇ
EURO/DOLAR]]-(Tablo1345343423232342[[#This Row],[Adet Fiyatı
KDV HARİÇ
EURO/DOLAR]]*Tablo1345343423232342[[#This Row],[İskonto]])</f>
        <v>1500.0000000000002</v>
      </c>
      <c r="J229" s="21">
        <f>Tablo1345343423232342[[#This Row],[Miktar]]*Tablo1345343423232342[[#This Row],[İskontolu 
Birim Fiyat
KDV HARİÇ]]</f>
        <v>0</v>
      </c>
      <c r="K229" s="21">
        <f>Tablo1345343423232342[[#This Row],[İskontolu 
Toplam Fiyat
KDV HARİÇ]]*1.2</f>
        <v>0</v>
      </c>
      <c r="L229" s="162"/>
      <c r="M229" s="163">
        <f>Tablo1345343423232342[[#This Row],[Adet Fiyatı
KDV HARİÇ
EURO/DOLAR]]-(Tablo1345343423232342[[#This Row],[Adet Fiyatı
KDV HARİÇ
EURO/DOLAR]]*67%)</f>
        <v>495</v>
      </c>
      <c r="N229" s="21">
        <f>Tablo1345343423232342[[#This Row],[Adet Fiyatı
KDV HARİÇ
EURO/DOLAR]]-(Tablo1345343423232342[[#This Row],[Adet Fiyatı
KDV HARİÇ
EURO/DOLAR]]*68%)</f>
        <v>480</v>
      </c>
      <c r="O229" s="21">
        <f>Tablo1345343423232342[[#This Row],[Adet Fiyatı
KDV HARİÇ
EURO/DOLAR]]-(Tablo1345343423232342[[#This Row],[Adet Fiyatı
KDV HARİÇ
EURO/DOLAR]]*64%)</f>
        <v>540.00000000000011</v>
      </c>
      <c r="P229" s="21">
        <f>Tablo1345343423232342[[#This Row],[Adet Fiyatı
KDV HARİÇ
EURO/DOLAR]]-(Tablo1345343423232342[[#This Row],[Adet Fiyatı
KDV HARİÇ
EURO/DOLAR]]*66%)</f>
        <v>510</v>
      </c>
    </row>
    <row r="230" spans="1:16">
      <c r="B230" s="152">
        <v>2090</v>
      </c>
      <c r="C230" s="132" t="s">
        <v>803</v>
      </c>
      <c r="D230" s="132" t="s">
        <v>825</v>
      </c>
      <c r="E230" s="184" t="s">
        <v>0</v>
      </c>
      <c r="F230" s="179">
        <v>0</v>
      </c>
      <c r="G230" s="180">
        <f>VLOOKUP(Tablo1345343423232342[[#This Row],[Ürün Kodu]],GMA!$A:$B,2,0)</f>
        <v>2820</v>
      </c>
      <c r="H230" s="154">
        <v>0</v>
      </c>
      <c r="I230" s="21">
        <f>Tablo1345343423232342[[#This Row],[Adet Fiyatı
KDV HARİÇ
EURO/DOLAR]]-(Tablo1345343423232342[[#This Row],[Adet Fiyatı
KDV HARİÇ
EURO/DOLAR]]*Tablo1345343423232342[[#This Row],[İskonto]])</f>
        <v>2820</v>
      </c>
      <c r="J230" s="21">
        <f>Tablo1345343423232342[[#This Row],[Miktar]]*Tablo1345343423232342[[#This Row],[İskontolu 
Birim Fiyat
KDV HARİÇ]]</f>
        <v>0</v>
      </c>
      <c r="K230" s="21">
        <f>Tablo1345343423232342[[#This Row],[İskontolu 
Toplam Fiyat
KDV HARİÇ]]*1.2</f>
        <v>0</v>
      </c>
      <c r="L230" s="162"/>
      <c r="M230" s="163">
        <f>Tablo1345343423232342[[#This Row],[Adet Fiyatı
KDV HARİÇ
EURO/DOLAR]]-(Tablo1345343423232342[[#This Row],[Adet Fiyatı
KDV HARİÇ
EURO/DOLAR]]*67%)</f>
        <v>930.59999999999991</v>
      </c>
      <c r="N230" s="21">
        <f>Tablo1345343423232342[[#This Row],[Adet Fiyatı
KDV HARİÇ
EURO/DOLAR]]-(Tablo1345343423232342[[#This Row],[Adet Fiyatı
KDV HARİÇ
EURO/DOLAR]]*68%)</f>
        <v>902.39999999999986</v>
      </c>
      <c r="O230" s="21">
        <f>Tablo1345343423232342[[#This Row],[Adet Fiyatı
KDV HARİÇ
EURO/DOLAR]]-(Tablo1345343423232342[[#This Row],[Adet Fiyatı
KDV HARİÇ
EURO/DOLAR]]*64%)</f>
        <v>1015.2</v>
      </c>
      <c r="P230" s="21">
        <f>Tablo1345343423232342[[#This Row],[Adet Fiyatı
KDV HARİÇ
EURO/DOLAR]]-(Tablo1345343423232342[[#This Row],[Adet Fiyatı
KDV HARİÇ
EURO/DOLAR]]*66%)</f>
        <v>958.8</v>
      </c>
    </row>
    <row r="231" spans="1:16">
      <c r="B231" s="157">
        <v>2095</v>
      </c>
      <c r="C231" s="132" t="s">
        <v>406</v>
      </c>
      <c r="D231" s="132" t="s">
        <v>826</v>
      </c>
      <c r="E231" s="184" t="s">
        <v>0</v>
      </c>
      <c r="F231" s="179">
        <v>0</v>
      </c>
      <c r="G231" s="180">
        <f>VLOOKUP(Tablo1345343423232342[[#This Row],[Ürün Kodu]],GMA!$A:$B,2,0)</f>
        <v>1760.0000000000002</v>
      </c>
      <c r="H231" s="154">
        <v>0</v>
      </c>
      <c r="I231" s="21">
        <f>Tablo1345343423232342[[#This Row],[Adet Fiyatı
KDV HARİÇ
EURO/DOLAR]]-(Tablo1345343423232342[[#This Row],[Adet Fiyatı
KDV HARİÇ
EURO/DOLAR]]*Tablo1345343423232342[[#This Row],[İskonto]])</f>
        <v>1760.0000000000002</v>
      </c>
      <c r="J231" s="21">
        <f>Tablo1345343423232342[[#This Row],[Miktar]]*Tablo1345343423232342[[#This Row],[İskontolu 
Birim Fiyat
KDV HARİÇ]]</f>
        <v>0</v>
      </c>
      <c r="K231" s="21">
        <f>Tablo1345343423232342[[#This Row],[İskontolu 
Toplam Fiyat
KDV HARİÇ]]*1.2</f>
        <v>0</v>
      </c>
      <c r="L231" s="162"/>
      <c r="M231" s="163">
        <f>Tablo1345343423232342[[#This Row],[Adet Fiyatı
KDV HARİÇ
EURO/DOLAR]]-(Tablo1345343423232342[[#This Row],[Adet Fiyatı
KDV HARİÇ
EURO/DOLAR]]*67%)</f>
        <v>580.79999999999995</v>
      </c>
      <c r="N231" s="21">
        <f>Tablo1345343423232342[[#This Row],[Adet Fiyatı
KDV HARİÇ
EURO/DOLAR]]-(Tablo1345343423232342[[#This Row],[Adet Fiyatı
KDV HARİÇ
EURO/DOLAR]]*68%)</f>
        <v>563.20000000000005</v>
      </c>
      <c r="O231" s="21">
        <f>Tablo1345343423232342[[#This Row],[Adet Fiyatı
KDV HARİÇ
EURO/DOLAR]]-(Tablo1345343423232342[[#This Row],[Adet Fiyatı
KDV HARİÇ
EURO/DOLAR]]*64%)</f>
        <v>633.60000000000014</v>
      </c>
      <c r="P231" s="21">
        <f>Tablo1345343423232342[[#This Row],[Adet Fiyatı
KDV HARİÇ
EURO/DOLAR]]-(Tablo1345343423232342[[#This Row],[Adet Fiyatı
KDV HARİÇ
EURO/DOLAR]]*66%)</f>
        <v>598.40000000000009</v>
      </c>
    </row>
    <row r="232" spans="1:16">
      <c r="B232" s="152">
        <v>2100</v>
      </c>
      <c r="C232" s="132" t="s">
        <v>407</v>
      </c>
      <c r="D232" s="132" t="s">
        <v>827</v>
      </c>
      <c r="E232" s="184" t="s">
        <v>0</v>
      </c>
      <c r="F232" s="179">
        <v>0</v>
      </c>
      <c r="G232" s="180">
        <f>VLOOKUP(Tablo1345343423232342[[#This Row],[Ürün Kodu]],GMA!$A:$B,2,0)</f>
        <v>2766.666666666667</v>
      </c>
      <c r="H232" s="154">
        <v>0</v>
      </c>
      <c r="I232" s="21">
        <f>Tablo1345343423232342[[#This Row],[Adet Fiyatı
KDV HARİÇ
EURO/DOLAR]]-(Tablo1345343423232342[[#This Row],[Adet Fiyatı
KDV HARİÇ
EURO/DOLAR]]*Tablo1345343423232342[[#This Row],[İskonto]])</f>
        <v>2766.666666666667</v>
      </c>
      <c r="J232" s="21">
        <f>Tablo1345343423232342[[#This Row],[Miktar]]*Tablo1345343423232342[[#This Row],[İskontolu 
Birim Fiyat
KDV HARİÇ]]</f>
        <v>0</v>
      </c>
      <c r="K232" s="21">
        <f>Tablo1345343423232342[[#This Row],[İskontolu 
Toplam Fiyat
KDV HARİÇ]]*1.2</f>
        <v>0</v>
      </c>
      <c r="L232" s="162"/>
      <c r="M232" s="163">
        <f>Tablo1345343423232342[[#This Row],[Adet Fiyatı
KDV HARİÇ
EURO/DOLAR]]-(Tablo1345343423232342[[#This Row],[Adet Fiyatı
KDV HARİÇ
EURO/DOLAR]]*67%)</f>
        <v>913</v>
      </c>
      <c r="N232" s="21">
        <f>Tablo1345343423232342[[#This Row],[Adet Fiyatı
KDV HARİÇ
EURO/DOLAR]]-(Tablo1345343423232342[[#This Row],[Adet Fiyatı
KDV HARİÇ
EURO/DOLAR]]*68%)</f>
        <v>885.33333333333326</v>
      </c>
      <c r="O232" s="21">
        <f>Tablo1345343423232342[[#This Row],[Adet Fiyatı
KDV HARİÇ
EURO/DOLAR]]-(Tablo1345343423232342[[#This Row],[Adet Fiyatı
KDV HARİÇ
EURO/DOLAR]]*64%)</f>
        <v>996</v>
      </c>
      <c r="P232" s="21">
        <f>Tablo1345343423232342[[#This Row],[Adet Fiyatı
KDV HARİÇ
EURO/DOLAR]]-(Tablo1345343423232342[[#This Row],[Adet Fiyatı
KDV HARİÇ
EURO/DOLAR]]*66%)</f>
        <v>940.66666666666674</v>
      </c>
    </row>
    <row r="233" spans="1:16">
      <c r="B233" s="157">
        <v>2105</v>
      </c>
      <c r="C233" s="132" t="s">
        <v>637</v>
      </c>
      <c r="D233" s="132" t="s">
        <v>828</v>
      </c>
      <c r="E233" s="184" t="s">
        <v>0</v>
      </c>
      <c r="F233" s="179">
        <v>0</v>
      </c>
      <c r="G233" s="180">
        <f>VLOOKUP(Tablo1345343423232342[[#This Row],[Ürün Kodu]],GMA!$A:$B,2,0)</f>
        <v>1760.0000000000002</v>
      </c>
      <c r="H233" s="154">
        <v>0</v>
      </c>
      <c r="I233" s="21">
        <f>Tablo1345343423232342[[#This Row],[Adet Fiyatı
KDV HARİÇ
EURO/DOLAR]]-(Tablo1345343423232342[[#This Row],[Adet Fiyatı
KDV HARİÇ
EURO/DOLAR]]*Tablo1345343423232342[[#This Row],[İskonto]])</f>
        <v>1760.0000000000002</v>
      </c>
      <c r="J233" s="21">
        <f>Tablo1345343423232342[[#This Row],[Miktar]]*Tablo1345343423232342[[#This Row],[İskontolu 
Birim Fiyat
KDV HARİÇ]]</f>
        <v>0</v>
      </c>
      <c r="K233" s="21">
        <f>Tablo1345343423232342[[#This Row],[İskontolu 
Toplam Fiyat
KDV HARİÇ]]*1.2</f>
        <v>0</v>
      </c>
      <c r="L233" s="162"/>
      <c r="M233" s="163">
        <f>Tablo1345343423232342[[#This Row],[Adet Fiyatı
KDV HARİÇ
EURO/DOLAR]]-(Tablo1345343423232342[[#This Row],[Adet Fiyatı
KDV HARİÇ
EURO/DOLAR]]*67%)</f>
        <v>580.79999999999995</v>
      </c>
      <c r="N233" s="21">
        <f>Tablo1345343423232342[[#This Row],[Adet Fiyatı
KDV HARİÇ
EURO/DOLAR]]-(Tablo1345343423232342[[#This Row],[Adet Fiyatı
KDV HARİÇ
EURO/DOLAR]]*68%)</f>
        <v>563.20000000000005</v>
      </c>
      <c r="O233" s="21">
        <f>Tablo1345343423232342[[#This Row],[Adet Fiyatı
KDV HARİÇ
EURO/DOLAR]]-(Tablo1345343423232342[[#This Row],[Adet Fiyatı
KDV HARİÇ
EURO/DOLAR]]*64%)</f>
        <v>633.60000000000014</v>
      </c>
      <c r="P233" s="21">
        <f>Tablo1345343423232342[[#This Row],[Adet Fiyatı
KDV HARİÇ
EURO/DOLAR]]-(Tablo1345343423232342[[#This Row],[Adet Fiyatı
KDV HARİÇ
EURO/DOLAR]]*66%)</f>
        <v>598.40000000000009</v>
      </c>
    </row>
    <row r="234" spans="1:16">
      <c r="B234" s="152">
        <v>2110</v>
      </c>
      <c r="C234" s="132" t="s">
        <v>404</v>
      </c>
      <c r="D234" s="132" t="s">
        <v>829</v>
      </c>
      <c r="E234" s="184" t="s">
        <v>0</v>
      </c>
      <c r="F234" s="179">
        <v>0</v>
      </c>
      <c r="G234" s="180">
        <f>VLOOKUP(Tablo1345343423232342[[#This Row],[Ürün Kodu]],GMA!$A:$B,2,0)</f>
        <v>2766.666666666667</v>
      </c>
      <c r="H234" s="154">
        <v>0</v>
      </c>
      <c r="I234" s="21">
        <f>Tablo1345343423232342[[#This Row],[Adet Fiyatı
KDV HARİÇ
EURO/DOLAR]]-(Tablo1345343423232342[[#This Row],[Adet Fiyatı
KDV HARİÇ
EURO/DOLAR]]*Tablo1345343423232342[[#This Row],[İskonto]])</f>
        <v>2766.666666666667</v>
      </c>
      <c r="J234" s="21">
        <f>Tablo1345343423232342[[#This Row],[Miktar]]*Tablo1345343423232342[[#This Row],[İskontolu 
Birim Fiyat
KDV HARİÇ]]</f>
        <v>0</v>
      </c>
      <c r="K234" s="21">
        <f>Tablo1345343423232342[[#This Row],[İskontolu 
Toplam Fiyat
KDV HARİÇ]]*1.2</f>
        <v>0</v>
      </c>
      <c r="L234" s="162"/>
      <c r="M234" s="163">
        <f>Tablo1345343423232342[[#This Row],[Adet Fiyatı
KDV HARİÇ
EURO/DOLAR]]-(Tablo1345343423232342[[#This Row],[Adet Fiyatı
KDV HARİÇ
EURO/DOLAR]]*67%)</f>
        <v>913</v>
      </c>
      <c r="N234" s="21">
        <f>Tablo1345343423232342[[#This Row],[Adet Fiyatı
KDV HARİÇ
EURO/DOLAR]]-(Tablo1345343423232342[[#This Row],[Adet Fiyatı
KDV HARİÇ
EURO/DOLAR]]*68%)</f>
        <v>885.33333333333326</v>
      </c>
      <c r="O234" s="21">
        <f>Tablo1345343423232342[[#This Row],[Adet Fiyatı
KDV HARİÇ
EURO/DOLAR]]-(Tablo1345343423232342[[#This Row],[Adet Fiyatı
KDV HARİÇ
EURO/DOLAR]]*64%)</f>
        <v>996</v>
      </c>
      <c r="P234" s="21">
        <f>Tablo1345343423232342[[#This Row],[Adet Fiyatı
KDV HARİÇ
EURO/DOLAR]]-(Tablo1345343423232342[[#This Row],[Adet Fiyatı
KDV HARİÇ
EURO/DOLAR]]*66%)</f>
        <v>940.66666666666674</v>
      </c>
    </row>
    <row r="235" spans="1:16">
      <c r="B235" s="157">
        <v>2115</v>
      </c>
      <c r="C235" s="132" t="s">
        <v>804</v>
      </c>
      <c r="D235" s="132" t="s">
        <v>830</v>
      </c>
      <c r="E235" s="184" t="s">
        <v>0</v>
      </c>
      <c r="F235" s="179">
        <v>0</v>
      </c>
      <c r="G235" s="180">
        <f>VLOOKUP(Tablo1345343423232342[[#This Row],[Ürün Kodu]],GMA!$A:$B,2,0)</f>
        <v>3900.0000000000005</v>
      </c>
      <c r="H235" s="154">
        <v>0</v>
      </c>
      <c r="I235" s="21">
        <f>Tablo1345343423232342[[#This Row],[Adet Fiyatı
KDV HARİÇ
EURO/DOLAR]]-(Tablo1345343423232342[[#This Row],[Adet Fiyatı
KDV HARİÇ
EURO/DOLAR]]*Tablo1345343423232342[[#This Row],[İskonto]])</f>
        <v>3900.0000000000005</v>
      </c>
      <c r="J235" s="21">
        <f>Tablo1345343423232342[[#This Row],[Miktar]]*Tablo1345343423232342[[#This Row],[İskontolu 
Birim Fiyat
KDV HARİÇ]]</f>
        <v>0</v>
      </c>
      <c r="K235" s="21">
        <f>Tablo1345343423232342[[#This Row],[İskontolu 
Toplam Fiyat
KDV HARİÇ]]*1.2</f>
        <v>0</v>
      </c>
      <c r="L235" s="162"/>
      <c r="M235" s="163">
        <f>Tablo1345343423232342[[#This Row],[Adet Fiyatı
KDV HARİÇ
EURO/DOLAR]]-(Tablo1345343423232342[[#This Row],[Adet Fiyatı
KDV HARİÇ
EURO/DOLAR]]*67%)</f>
        <v>1287</v>
      </c>
      <c r="N235" s="21">
        <f>Tablo1345343423232342[[#This Row],[Adet Fiyatı
KDV HARİÇ
EURO/DOLAR]]-(Tablo1345343423232342[[#This Row],[Adet Fiyatı
KDV HARİÇ
EURO/DOLAR]]*68%)</f>
        <v>1248</v>
      </c>
      <c r="O235" s="21">
        <f>Tablo1345343423232342[[#This Row],[Adet Fiyatı
KDV HARİÇ
EURO/DOLAR]]-(Tablo1345343423232342[[#This Row],[Adet Fiyatı
KDV HARİÇ
EURO/DOLAR]]*64%)</f>
        <v>1404</v>
      </c>
      <c r="P235" s="21">
        <f>Tablo1345343423232342[[#This Row],[Adet Fiyatı
KDV HARİÇ
EURO/DOLAR]]-(Tablo1345343423232342[[#This Row],[Adet Fiyatı
KDV HARİÇ
EURO/DOLAR]]*66%)</f>
        <v>1326</v>
      </c>
    </row>
    <row r="236" spans="1:16">
      <c r="B236" s="152">
        <v>2120</v>
      </c>
      <c r="C236" s="132" t="s">
        <v>872</v>
      </c>
      <c r="D236" s="132" t="s">
        <v>925</v>
      </c>
      <c r="E236" s="184" t="s">
        <v>0</v>
      </c>
      <c r="F236" s="179">
        <v>0</v>
      </c>
      <c r="G236" s="180">
        <f>VLOOKUP(Tablo1345343423232342[[#This Row],[Ürün Kodu]],GMA!$A:$B,2,0)</f>
        <v>5300</v>
      </c>
      <c r="H236" s="154">
        <v>0</v>
      </c>
      <c r="I236" s="21">
        <f>Tablo1345343423232342[[#This Row],[Adet Fiyatı
KDV HARİÇ
EURO/DOLAR]]-(Tablo1345343423232342[[#This Row],[Adet Fiyatı
KDV HARİÇ
EURO/DOLAR]]*Tablo1345343423232342[[#This Row],[İskonto]])</f>
        <v>5300</v>
      </c>
      <c r="J236" s="21">
        <f>Tablo1345343423232342[[#This Row],[Miktar]]*Tablo1345343423232342[[#This Row],[İskontolu 
Birim Fiyat
KDV HARİÇ]]</f>
        <v>0</v>
      </c>
      <c r="K236" s="21">
        <f>Tablo1345343423232342[[#This Row],[İskontolu 
Toplam Fiyat
KDV HARİÇ]]*1.2</f>
        <v>0</v>
      </c>
      <c r="L236" s="162"/>
      <c r="M236" s="163">
        <f>Tablo1345343423232342[[#This Row],[Adet Fiyatı
KDV HARİÇ
EURO/DOLAR]]-(Tablo1345343423232342[[#This Row],[Adet Fiyatı
KDV HARİÇ
EURO/DOLAR]]*67%)</f>
        <v>1749</v>
      </c>
      <c r="N236" s="21">
        <f>Tablo1345343423232342[[#This Row],[Adet Fiyatı
KDV HARİÇ
EURO/DOLAR]]-(Tablo1345343423232342[[#This Row],[Adet Fiyatı
KDV HARİÇ
EURO/DOLAR]]*68%)</f>
        <v>1695.9999999999995</v>
      </c>
      <c r="O236" s="21">
        <f>Tablo1345343423232342[[#This Row],[Adet Fiyatı
KDV HARİÇ
EURO/DOLAR]]-(Tablo1345343423232342[[#This Row],[Adet Fiyatı
KDV HARİÇ
EURO/DOLAR]]*64%)</f>
        <v>1908</v>
      </c>
      <c r="P236" s="21">
        <f>Tablo1345343423232342[[#This Row],[Adet Fiyatı
KDV HARİÇ
EURO/DOLAR]]-(Tablo1345343423232342[[#This Row],[Adet Fiyatı
KDV HARİÇ
EURO/DOLAR]]*66%)</f>
        <v>1802</v>
      </c>
    </row>
    <row r="237" spans="1:16">
      <c r="B237" s="157">
        <v>2125</v>
      </c>
      <c r="C237" s="132" t="s">
        <v>638</v>
      </c>
      <c r="D237" s="132" t="s">
        <v>831</v>
      </c>
      <c r="E237" s="184" t="s">
        <v>0</v>
      </c>
      <c r="F237" s="179">
        <v>0</v>
      </c>
      <c r="G237" s="180">
        <f>VLOOKUP(Tablo1345343423232342[[#This Row],[Ürün Kodu]],GMA!$A:$B,2,0)</f>
        <v>3746.666666666667</v>
      </c>
      <c r="H237" s="154">
        <v>0</v>
      </c>
      <c r="I237" s="21">
        <f>Tablo1345343423232342[[#This Row],[Adet Fiyatı
KDV HARİÇ
EURO/DOLAR]]-(Tablo1345343423232342[[#This Row],[Adet Fiyatı
KDV HARİÇ
EURO/DOLAR]]*Tablo1345343423232342[[#This Row],[İskonto]])</f>
        <v>3746.666666666667</v>
      </c>
      <c r="J237" s="21">
        <f>Tablo1345343423232342[[#This Row],[Miktar]]*Tablo1345343423232342[[#This Row],[İskontolu 
Birim Fiyat
KDV HARİÇ]]</f>
        <v>0</v>
      </c>
      <c r="K237" s="21">
        <f>Tablo1345343423232342[[#This Row],[İskontolu 
Toplam Fiyat
KDV HARİÇ]]*1.2</f>
        <v>0</v>
      </c>
      <c r="L237" s="162"/>
      <c r="M237" s="163">
        <f>Tablo1345343423232342[[#This Row],[Adet Fiyatı
KDV HARİÇ
EURO/DOLAR]]-(Tablo1345343423232342[[#This Row],[Adet Fiyatı
KDV HARİÇ
EURO/DOLAR]]*67%)</f>
        <v>1236.4000000000001</v>
      </c>
      <c r="N237" s="21">
        <f>Tablo1345343423232342[[#This Row],[Adet Fiyatı
KDV HARİÇ
EURO/DOLAR]]-(Tablo1345343423232342[[#This Row],[Adet Fiyatı
KDV HARİÇ
EURO/DOLAR]]*68%)</f>
        <v>1198.9333333333334</v>
      </c>
      <c r="O237" s="21">
        <f>Tablo1345343423232342[[#This Row],[Adet Fiyatı
KDV HARİÇ
EURO/DOLAR]]-(Tablo1345343423232342[[#This Row],[Adet Fiyatı
KDV HARİÇ
EURO/DOLAR]]*64%)</f>
        <v>1348.8000000000002</v>
      </c>
      <c r="P237" s="21">
        <f>Tablo1345343423232342[[#This Row],[Adet Fiyatı
KDV HARİÇ
EURO/DOLAR]]-(Tablo1345343423232342[[#This Row],[Adet Fiyatı
KDV HARİÇ
EURO/DOLAR]]*66%)</f>
        <v>1273.8666666666668</v>
      </c>
    </row>
    <row r="238" spans="1:16">
      <c r="B238" s="152">
        <v>2130</v>
      </c>
      <c r="C238" s="132" t="s">
        <v>639</v>
      </c>
      <c r="D238" s="132" t="s">
        <v>832</v>
      </c>
      <c r="E238" s="184" t="s">
        <v>0</v>
      </c>
      <c r="F238" s="179">
        <v>0</v>
      </c>
      <c r="G238" s="180">
        <f>VLOOKUP(Tablo1345343423232342[[#This Row],[Ürün Kodu]],GMA!$A:$B,2,0)</f>
        <v>6500.0000000000009</v>
      </c>
      <c r="H238" s="154">
        <v>0</v>
      </c>
      <c r="I238" s="21">
        <f>Tablo1345343423232342[[#This Row],[Adet Fiyatı
KDV HARİÇ
EURO/DOLAR]]-(Tablo1345343423232342[[#This Row],[Adet Fiyatı
KDV HARİÇ
EURO/DOLAR]]*Tablo1345343423232342[[#This Row],[İskonto]])</f>
        <v>6500.0000000000009</v>
      </c>
      <c r="J238" s="21">
        <f>Tablo1345343423232342[[#This Row],[Miktar]]*Tablo1345343423232342[[#This Row],[İskontolu 
Birim Fiyat
KDV HARİÇ]]</f>
        <v>0</v>
      </c>
      <c r="K238" s="21">
        <f>Tablo1345343423232342[[#This Row],[İskontolu 
Toplam Fiyat
KDV HARİÇ]]*1.2</f>
        <v>0</v>
      </c>
      <c r="L238" s="162"/>
      <c r="M238" s="163">
        <f>Tablo1345343423232342[[#This Row],[Adet Fiyatı
KDV HARİÇ
EURO/DOLAR]]-(Tablo1345343423232342[[#This Row],[Adet Fiyatı
KDV HARİÇ
EURO/DOLAR]]*67%)</f>
        <v>2145</v>
      </c>
      <c r="N238" s="21">
        <f>Tablo1345343423232342[[#This Row],[Adet Fiyatı
KDV HARİÇ
EURO/DOLAR]]-(Tablo1345343423232342[[#This Row],[Adet Fiyatı
KDV HARİÇ
EURO/DOLAR]]*68%)</f>
        <v>2080</v>
      </c>
      <c r="O238" s="21">
        <f>Tablo1345343423232342[[#This Row],[Adet Fiyatı
KDV HARİÇ
EURO/DOLAR]]-(Tablo1345343423232342[[#This Row],[Adet Fiyatı
KDV HARİÇ
EURO/DOLAR]]*64%)</f>
        <v>2340</v>
      </c>
      <c r="P238" s="21">
        <f>Tablo1345343423232342[[#This Row],[Adet Fiyatı
KDV HARİÇ
EURO/DOLAR]]-(Tablo1345343423232342[[#This Row],[Adet Fiyatı
KDV HARİÇ
EURO/DOLAR]]*66%)</f>
        <v>2210</v>
      </c>
    </row>
    <row r="239" spans="1:16">
      <c r="B239" s="157">
        <v>2135</v>
      </c>
      <c r="C239" s="132" t="s">
        <v>886</v>
      </c>
      <c r="D239" s="132" t="s">
        <v>926</v>
      </c>
      <c r="E239" s="184" t="s">
        <v>0</v>
      </c>
      <c r="F239" s="179">
        <v>0</v>
      </c>
      <c r="G239" s="180">
        <f>VLOOKUP(Tablo1345343423232342[[#This Row],[Ürün Kodu]],GMA!$A:$B,2,0)</f>
        <v>10000</v>
      </c>
      <c r="H239" s="154">
        <v>0</v>
      </c>
      <c r="I239" s="21">
        <f>Tablo1345343423232342[[#This Row],[Adet Fiyatı
KDV HARİÇ
EURO/DOLAR]]-(Tablo1345343423232342[[#This Row],[Adet Fiyatı
KDV HARİÇ
EURO/DOLAR]]*Tablo1345343423232342[[#This Row],[İskonto]])</f>
        <v>10000</v>
      </c>
      <c r="J239" s="21">
        <f>Tablo1345343423232342[[#This Row],[Miktar]]*Tablo1345343423232342[[#This Row],[İskontolu 
Birim Fiyat
KDV HARİÇ]]</f>
        <v>0</v>
      </c>
      <c r="K239" s="21">
        <f>Tablo1345343423232342[[#This Row],[İskontolu 
Toplam Fiyat
KDV HARİÇ]]*1.2</f>
        <v>0</v>
      </c>
      <c r="L239" s="162"/>
      <c r="M239" s="163">
        <f>Tablo1345343423232342[[#This Row],[Adet Fiyatı
KDV HARİÇ
EURO/DOLAR]]-(Tablo1345343423232342[[#This Row],[Adet Fiyatı
KDV HARİÇ
EURO/DOLAR]]*67%)</f>
        <v>3300</v>
      </c>
      <c r="N239" s="21">
        <f>Tablo1345343423232342[[#This Row],[Adet Fiyatı
KDV HARİÇ
EURO/DOLAR]]-(Tablo1345343423232342[[#This Row],[Adet Fiyatı
KDV HARİÇ
EURO/DOLAR]]*68%)</f>
        <v>3199.9999999999991</v>
      </c>
      <c r="O239" s="21">
        <f>Tablo1345343423232342[[#This Row],[Adet Fiyatı
KDV HARİÇ
EURO/DOLAR]]-(Tablo1345343423232342[[#This Row],[Adet Fiyatı
KDV HARİÇ
EURO/DOLAR]]*64%)</f>
        <v>3600</v>
      </c>
      <c r="P239" s="21">
        <f>Tablo1345343423232342[[#This Row],[Adet Fiyatı
KDV HARİÇ
EURO/DOLAR]]-(Tablo1345343423232342[[#This Row],[Adet Fiyatı
KDV HARİÇ
EURO/DOLAR]]*66%)</f>
        <v>3400</v>
      </c>
    </row>
    <row r="240" spans="1:16">
      <c r="B240" s="152">
        <v>2140</v>
      </c>
      <c r="C240" s="132" t="s">
        <v>805</v>
      </c>
      <c r="D240" s="132" t="s">
        <v>833</v>
      </c>
      <c r="E240" s="184" t="s">
        <v>0</v>
      </c>
      <c r="F240" s="179">
        <v>0</v>
      </c>
      <c r="G240" s="180">
        <f>VLOOKUP(Tablo1345343423232342[[#This Row],[Ürün Kodu]],GMA!$A:$B,2,0)</f>
        <v>5866.666666666667</v>
      </c>
      <c r="H240" s="154">
        <v>0</v>
      </c>
      <c r="I240" s="21">
        <f>Tablo1345343423232342[[#This Row],[Adet Fiyatı
KDV HARİÇ
EURO/DOLAR]]-(Tablo1345343423232342[[#This Row],[Adet Fiyatı
KDV HARİÇ
EURO/DOLAR]]*Tablo1345343423232342[[#This Row],[İskonto]])</f>
        <v>5866.666666666667</v>
      </c>
      <c r="J240" s="21">
        <f>Tablo1345343423232342[[#This Row],[Miktar]]*Tablo1345343423232342[[#This Row],[İskontolu 
Birim Fiyat
KDV HARİÇ]]</f>
        <v>0</v>
      </c>
      <c r="K240" s="21">
        <f>Tablo1345343423232342[[#This Row],[İskontolu 
Toplam Fiyat
KDV HARİÇ]]*1.2</f>
        <v>0</v>
      </c>
      <c r="L240" s="162"/>
      <c r="M240" s="163">
        <f>Tablo1345343423232342[[#This Row],[Adet Fiyatı
KDV HARİÇ
EURO/DOLAR]]-(Tablo1345343423232342[[#This Row],[Adet Fiyatı
KDV HARİÇ
EURO/DOLAR]]*67%)</f>
        <v>1936</v>
      </c>
      <c r="N240" s="21">
        <f>Tablo1345343423232342[[#This Row],[Adet Fiyatı
KDV HARİÇ
EURO/DOLAR]]-(Tablo1345343423232342[[#This Row],[Adet Fiyatı
KDV HARİÇ
EURO/DOLAR]]*68%)</f>
        <v>1877.333333333333</v>
      </c>
      <c r="O240" s="21">
        <f>Tablo1345343423232342[[#This Row],[Adet Fiyatı
KDV HARİÇ
EURO/DOLAR]]-(Tablo1345343423232342[[#This Row],[Adet Fiyatı
KDV HARİÇ
EURO/DOLAR]]*64%)</f>
        <v>2112</v>
      </c>
      <c r="P240" s="21">
        <f>Tablo1345343423232342[[#This Row],[Adet Fiyatı
KDV HARİÇ
EURO/DOLAR]]-(Tablo1345343423232342[[#This Row],[Adet Fiyatı
KDV HARİÇ
EURO/DOLAR]]*66%)</f>
        <v>1994.6666666666665</v>
      </c>
    </row>
    <row r="241" spans="1:16">
      <c r="B241" s="157">
        <v>2145</v>
      </c>
      <c r="C241" s="132" t="s">
        <v>806</v>
      </c>
      <c r="D241" s="132" t="s">
        <v>834</v>
      </c>
      <c r="E241" s="184" t="s">
        <v>0</v>
      </c>
      <c r="F241" s="179">
        <v>0</v>
      </c>
      <c r="G241" s="180">
        <f>VLOOKUP(Tablo1345343423232342[[#This Row],[Ürün Kodu]],GMA!$A:$B,2,0)</f>
        <v>5933.3333333333339</v>
      </c>
      <c r="H241" s="154">
        <v>0</v>
      </c>
      <c r="I241" s="21">
        <f>Tablo1345343423232342[[#This Row],[Adet Fiyatı
KDV HARİÇ
EURO/DOLAR]]-(Tablo1345343423232342[[#This Row],[Adet Fiyatı
KDV HARİÇ
EURO/DOLAR]]*Tablo1345343423232342[[#This Row],[İskonto]])</f>
        <v>5933.3333333333339</v>
      </c>
      <c r="J241" s="21">
        <f>Tablo1345343423232342[[#This Row],[Miktar]]*Tablo1345343423232342[[#This Row],[İskontolu 
Birim Fiyat
KDV HARİÇ]]</f>
        <v>0</v>
      </c>
      <c r="K241" s="21">
        <f>Tablo1345343423232342[[#This Row],[İskontolu 
Toplam Fiyat
KDV HARİÇ]]*1.2</f>
        <v>0</v>
      </c>
      <c r="L241" s="162"/>
      <c r="M241" s="163">
        <f>Tablo1345343423232342[[#This Row],[Adet Fiyatı
KDV HARİÇ
EURO/DOLAR]]-(Tablo1345343423232342[[#This Row],[Adet Fiyatı
KDV HARİÇ
EURO/DOLAR]]*67%)</f>
        <v>1958</v>
      </c>
      <c r="N241" s="21">
        <f>Tablo1345343423232342[[#This Row],[Adet Fiyatı
KDV HARİÇ
EURO/DOLAR]]-(Tablo1345343423232342[[#This Row],[Adet Fiyatı
KDV HARİÇ
EURO/DOLAR]]*68%)</f>
        <v>1898.6666666666665</v>
      </c>
      <c r="O241" s="21">
        <f>Tablo1345343423232342[[#This Row],[Adet Fiyatı
KDV HARİÇ
EURO/DOLAR]]-(Tablo1345343423232342[[#This Row],[Adet Fiyatı
KDV HARİÇ
EURO/DOLAR]]*64%)</f>
        <v>2136</v>
      </c>
      <c r="P241" s="21">
        <f>Tablo1345343423232342[[#This Row],[Adet Fiyatı
KDV HARİÇ
EURO/DOLAR]]-(Tablo1345343423232342[[#This Row],[Adet Fiyatı
KDV HARİÇ
EURO/DOLAR]]*66%)</f>
        <v>2017.3333333333335</v>
      </c>
    </row>
    <row r="242" spans="1:16">
      <c r="B242" s="152">
        <v>2150</v>
      </c>
      <c r="C242" s="132" t="s">
        <v>807</v>
      </c>
      <c r="D242" s="132" t="s">
        <v>835</v>
      </c>
      <c r="E242" s="184" t="s">
        <v>0</v>
      </c>
      <c r="F242" s="179">
        <v>0</v>
      </c>
      <c r="G242" s="180">
        <f>VLOOKUP(Tablo1345343423232342[[#This Row],[Ürün Kodu]],GMA!$A:$B,2,0)</f>
        <v>8366.6666666666679</v>
      </c>
      <c r="H242" s="154">
        <v>0</v>
      </c>
      <c r="I242" s="21">
        <f>Tablo1345343423232342[[#This Row],[Adet Fiyatı
KDV HARİÇ
EURO/DOLAR]]-(Tablo1345343423232342[[#This Row],[Adet Fiyatı
KDV HARİÇ
EURO/DOLAR]]*Tablo1345343423232342[[#This Row],[İskonto]])</f>
        <v>8366.6666666666679</v>
      </c>
      <c r="J242" s="21">
        <f>Tablo1345343423232342[[#This Row],[Miktar]]*Tablo1345343423232342[[#This Row],[İskontolu 
Birim Fiyat
KDV HARİÇ]]</f>
        <v>0</v>
      </c>
      <c r="K242" s="21">
        <f>Tablo1345343423232342[[#This Row],[İskontolu 
Toplam Fiyat
KDV HARİÇ]]*1.2</f>
        <v>0</v>
      </c>
      <c r="L242" s="162"/>
      <c r="M242" s="163">
        <f>Tablo1345343423232342[[#This Row],[Adet Fiyatı
KDV HARİÇ
EURO/DOLAR]]-(Tablo1345343423232342[[#This Row],[Adet Fiyatı
KDV HARİÇ
EURO/DOLAR]]*67%)</f>
        <v>2761</v>
      </c>
      <c r="N242" s="21">
        <f>Tablo1345343423232342[[#This Row],[Adet Fiyatı
KDV HARİÇ
EURO/DOLAR]]-(Tablo1345343423232342[[#This Row],[Adet Fiyatı
KDV HARİÇ
EURO/DOLAR]]*68%)</f>
        <v>2677.333333333333</v>
      </c>
      <c r="O242" s="21">
        <f>Tablo1345343423232342[[#This Row],[Adet Fiyatı
KDV HARİÇ
EURO/DOLAR]]-(Tablo1345343423232342[[#This Row],[Adet Fiyatı
KDV HARİÇ
EURO/DOLAR]]*64%)</f>
        <v>3012</v>
      </c>
      <c r="P242" s="21">
        <f>Tablo1345343423232342[[#This Row],[Adet Fiyatı
KDV HARİÇ
EURO/DOLAR]]-(Tablo1345343423232342[[#This Row],[Adet Fiyatı
KDV HARİÇ
EURO/DOLAR]]*66%)</f>
        <v>2844.666666666667</v>
      </c>
    </row>
    <row r="243" spans="1:16" s="160" customFormat="1" ht="12">
      <c r="A243" s="156"/>
      <c r="B243" s="157">
        <v>2155</v>
      </c>
      <c r="C243" s="55" t="s">
        <v>849</v>
      </c>
      <c r="D243" s="61" t="s">
        <v>674</v>
      </c>
      <c r="E243" s="54"/>
      <c r="F243" s="167"/>
      <c r="G243" s="33"/>
      <c r="H243" s="154"/>
      <c r="I243" s="71"/>
      <c r="J243" s="71"/>
      <c r="K243" s="71"/>
      <c r="L243" s="168"/>
      <c r="M243" s="33"/>
      <c r="N243" s="33"/>
      <c r="O243" s="71"/>
      <c r="P243" s="71"/>
    </row>
    <row r="244" spans="1:16" s="160" customFormat="1">
      <c r="A244" s="156"/>
      <c r="B244" s="152">
        <v>2160</v>
      </c>
      <c r="C244" s="19" t="s">
        <v>729</v>
      </c>
      <c r="D244" s="19" t="s">
        <v>683</v>
      </c>
      <c r="E244" s="54"/>
      <c r="F244" s="158"/>
      <c r="G244" s="33"/>
      <c r="H244" s="154"/>
      <c r="I244" s="71"/>
      <c r="J244" s="71"/>
      <c r="K244" s="71"/>
      <c r="L244" s="33"/>
      <c r="M244" s="159"/>
      <c r="N244" s="71"/>
      <c r="O244" s="71"/>
      <c r="P244" s="71"/>
    </row>
    <row r="245" spans="1:16">
      <c r="B245" s="157">
        <v>2165</v>
      </c>
      <c r="C245" s="183" t="s">
        <v>90</v>
      </c>
      <c r="D245" s="183" t="s">
        <v>228</v>
      </c>
      <c r="E245" s="184" t="s">
        <v>0</v>
      </c>
      <c r="F245" s="179">
        <v>0</v>
      </c>
      <c r="G245" s="180">
        <f>VLOOKUP(Tablo1345343423232342[[#This Row],[Ürün Kodu]],GMA!$A:$B,2,0)</f>
        <v>458.78596491228069</v>
      </c>
      <c r="H245" s="154">
        <v>0</v>
      </c>
      <c r="I245" s="21">
        <f>Tablo1345343423232342[[#This Row],[Adet Fiyatı
KDV HARİÇ
EURO/DOLAR]]-(Tablo1345343423232342[[#This Row],[Adet Fiyatı
KDV HARİÇ
EURO/DOLAR]]*Tablo1345343423232342[[#This Row],[İskonto]])</f>
        <v>458.78596491228069</v>
      </c>
      <c r="J245" s="21">
        <f>Tablo1345343423232342[[#This Row],[Miktar]]*Tablo1345343423232342[[#This Row],[İskontolu 
Birim Fiyat
KDV HARİÇ]]</f>
        <v>0</v>
      </c>
      <c r="K245" s="21">
        <f>Tablo1345343423232342[[#This Row],[İskontolu 
Toplam Fiyat
KDV HARİÇ]]*1.2</f>
        <v>0</v>
      </c>
      <c r="L245" s="162"/>
      <c r="M245" s="163">
        <f>Tablo1345343423232342[[#This Row],[Adet Fiyatı
KDV HARİÇ
EURO/DOLAR]]-(Tablo1345343423232342[[#This Row],[Adet Fiyatı
KDV HARİÇ
EURO/DOLAR]]*67%)</f>
        <v>151.3993684210526</v>
      </c>
      <c r="N245" s="21">
        <f>Tablo1345343423232342[[#This Row],[Adet Fiyatı
KDV HARİÇ
EURO/DOLAR]]-(Tablo1345343423232342[[#This Row],[Adet Fiyatı
KDV HARİÇ
EURO/DOLAR]]*68%)</f>
        <v>146.81150877192982</v>
      </c>
      <c r="O245" s="21">
        <f>Tablo1345343423232342[[#This Row],[Adet Fiyatı
KDV HARİÇ
EURO/DOLAR]]-(Tablo1345343423232342[[#This Row],[Adet Fiyatı
KDV HARİÇ
EURO/DOLAR]]*64%)</f>
        <v>165.16294736842104</v>
      </c>
      <c r="P245" s="21">
        <f>Tablo1345343423232342[[#This Row],[Adet Fiyatı
KDV HARİÇ
EURO/DOLAR]]-(Tablo1345343423232342[[#This Row],[Adet Fiyatı
KDV HARİÇ
EURO/DOLAR]]*66%)</f>
        <v>155.98722807017543</v>
      </c>
    </row>
    <row r="246" spans="1:16">
      <c r="B246" s="152">
        <v>2170</v>
      </c>
      <c r="C246" s="183" t="s">
        <v>91</v>
      </c>
      <c r="D246" s="183" t="s">
        <v>229</v>
      </c>
      <c r="E246" s="184" t="s">
        <v>0</v>
      </c>
      <c r="F246" s="179">
        <v>0</v>
      </c>
      <c r="G246" s="180">
        <f>VLOOKUP(Tablo1345343423232342[[#This Row],[Ürün Kodu]],GMA!$A:$B,2,0)</f>
        <v>558.13333333333333</v>
      </c>
      <c r="H246" s="154">
        <v>0</v>
      </c>
      <c r="I246" s="21">
        <f>Tablo1345343423232342[[#This Row],[Adet Fiyatı
KDV HARİÇ
EURO/DOLAR]]-(Tablo1345343423232342[[#This Row],[Adet Fiyatı
KDV HARİÇ
EURO/DOLAR]]*Tablo1345343423232342[[#This Row],[İskonto]])</f>
        <v>558.13333333333333</v>
      </c>
      <c r="J246" s="21">
        <f>Tablo1345343423232342[[#This Row],[Miktar]]*Tablo1345343423232342[[#This Row],[İskontolu 
Birim Fiyat
KDV HARİÇ]]</f>
        <v>0</v>
      </c>
      <c r="K246" s="21">
        <f>Tablo1345343423232342[[#This Row],[İskontolu 
Toplam Fiyat
KDV HARİÇ]]*1.2</f>
        <v>0</v>
      </c>
      <c r="L246" s="162"/>
      <c r="M246" s="163">
        <f>Tablo1345343423232342[[#This Row],[Adet Fiyatı
KDV HARİÇ
EURO/DOLAR]]-(Tablo1345343423232342[[#This Row],[Adet Fiyatı
KDV HARİÇ
EURO/DOLAR]]*67%)</f>
        <v>184.18399999999997</v>
      </c>
      <c r="N246" s="21">
        <f>Tablo1345343423232342[[#This Row],[Adet Fiyatı
KDV HARİÇ
EURO/DOLAR]]-(Tablo1345343423232342[[#This Row],[Adet Fiyatı
KDV HARİÇ
EURO/DOLAR]]*68%)</f>
        <v>178.60266666666666</v>
      </c>
      <c r="O246" s="21">
        <f>Tablo1345343423232342[[#This Row],[Adet Fiyatı
KDV HARİÇ
EURO/DOLAR]]-(Tablo1345343423232342[[#This Row],[Adet Fiyatı
KDV HARİÇ
EURO/DOLAR]]*64%)</f>
        <v>200.928</v>
      </c>
      <c r="P246" s="21">
        <f>Tablo1345343423232342[[#This Row],[Adet Fiyatı
KDV HARİÇ
EURO/DOLAR]]-(Tablo1345343423232342[[#This Row],[Adet Fiyatı
KDV HARİÇ
EURO/DOLAR]]*66%)</f>
        <v>189.76533333333333</v>
      </c>
    </row>
    <row r="247" spans="1:16">
      <c r="B247" s="157">
        <v>2175</v>
      </c>
      <c r="C247" s="29" t="s">
        <v>577</v>
      </c>
      <c r="D247" s="30" t="s">
        <v>586</v>
      </c>
      <c r="E247" s="22" t="s">
        <v>0</v>
      </c>
      <c r="F247" s="161">
        <v>0</v>
      </c>
      <c r="G247" s="21">
        <f>VLOOKUP(Tablo1345343423232342[[#This Row],[Ürün Kodu]],GMA!$A:$B,2,0)</f>
        <v>810.52631578947376</v>
      </c>
      <c r="H247" s="154">
        <v>0</v>
      </c>
      <c r="I247" s="21">
        <f>Tablo1345343423232342[[#This Row],[Adet Fiyatı
KDV HARİÇ
EURO/DOLAR]]-(Tablo1345343423232342[[#This Row],[Adet Fiyatı
KDV HARİÇ
EURO/DOLAR]]*Tablo1345343423232342[[#This Row],[İskonto]])</f>
        <v>810.52631578947376</v>
      </c>
      <c r="J247" s="21">
        <f>Tablo1345343423232342[[#This Row],[Miktar]]*Tablo1345343423232342[[#This Row],[İskontolu 
Birim Fiyat
KDV HARİÇ]]</f>
        <v>0</v>
      </c>
      <c r="K247" s="21">
        <f>Tablo1345343423232342[[#This Row],[İskontolu 
Toplam Fiyat
KDV HARİÇ]]*1.2</f>
        <v>0</v>
      </c>
      <c r="L247" s="162"/>
      <c r="M247" s="163">
        <f>Tablo1345343423232342[[#This Row],[Adet Fiyatı
KDV HARİÇ
EURO/DOLAR]]-(Tablo1345343423232342[[#This Row],[Adet Fiyatı
KDV HARİÇ
EURO/DOLAR]]*67%)</f>
        <v>267.47368421052636</v>
      </c>
      <c r="N247" s="21">
        <f>Tablo1345343423232342[[#This Row],[Adet Fiyatı
KDV HARİÇ
EURO/DOLAR]]-(Tablo1345343423232342[[#This Row],[Adet Fiyatı
KDV HARİÇ
EURO/DOLAR]]*68%)</f>
        <v>259.36842105263156</v>
      </c>
      <c r="O247" s="21">
        <f>Tablo1345343423232342[[#This Row],[Adet Fiyatı
KDV HARİÇ
EURO/DOLAR]]-(Tablo1345343423232342[[#This Row],[Adet Fiyatı
KDV HARİÇ
EURO/DOLAR]]*64%)</f>
        <v>291.78947368421052</v>
      </c>
      <c r="P247" s="21">
        <f>Tablo1345343423232342[[#This Row],[Adet Fiyatı
KDV HARİÇ
EURO/DOLAR]]-(Tablo1345343423232342[[#This Row],[Adet Fiyatı
KDV HARİÇ
EURO/DOLAR]]*66%)</f>
        <v>275.57894736842104</v>
      </c>
    </row>
    <row r="248" spans="1:16">
      <c r="B248" s="152">
        <v>2180</v>
      </c>
      <c r="C248" s="183" t="s">
        <v>92</v>
      </c>
      <c r="D248" s="183" t="s">
        <v>230</v>
      </c>
      <c r="E248" s="184" t="s">
        <v>0</v>
      </c>
      <c r="F248" s="179">
        <v>0</v>
      </c>
      <c r="G248" s="180">
        <f>VLOOKUP(Tablo1345343423232342[[#This Row],[Ürün Kodu]],GMA!$A:$B,2,0)</f>
        <v>585.27368421052631</v>
      </c>
      <c r="H248" s="154">
        <v>0</v>
      </c>
      <c r="I248" s="21">
        <f>Tablo1345343423232342[[#This Row],[Adet Fiyatı
KDV HARİÇ
EURO/DOLAR]]-(Tablo1345343423232342[[#This Row],[Adet Fiyatı
KDV HARİÇ
EURO/DOLAR]]*Tablo1345343423232342[[#This Row],[İskonto]])</f>
        <v>585.27368421052631</v>
      </c>
      <c r="J248" s="21">
        <f>Tablo1345343423232342[[#This Row],[Miktar]]*Tablo1345343423232342[[#This Row],[İskontolu 
Birim Fiyat
KDV HARİÇ]]</f>
        <v>0</v>
      </c>
      <c r="K248" s="21">
        <f>Tablo1345343423232342[[#This Row],[İskontolu 
Toplam Fiyat
KDV HARİÇ]]*1.2</f>
        <v>0</v>
      </c>
      <c r="L248" s="162"/>
      <c r="M248" s="163">
        <f>Tablo1345343423232342[[#This Row],[Adet Fiyatı
KDV HARİÇ
EURO/DOLAR]]-(Tablo1345343423232342[[#This Row],[Adet Fiyatı
KDV HARİÇ
EURO/DOLAR]]*67%)</f>
        <v>193.14031578947368</v>
      </c>
      <c r="N248" s="21">
        <f>Tablo1345343423232342[[#This Row],[Adet Fiyatı
KDV HARİÇ
EURO/DOLAR]]-(Tablo1345343423232342[[#This Row],[Adet Fiyatı
KDV HARİÇ
EURO/DOLAR]]*68%)</f>
        <v>187.28757894736839</v>
      </c>
      <c r="O248" s="21">
        <f>Tablo1345343423232342[[#This Row],[Adet Fiyatı
KDV HARİÇ
EURO/DOLAR]]-(Tablo1345343423232342[[#This Row],[Adet Fiyatı
KDV HARİÇ
EURO/DOLAR]]*64%)</f>
        <v>210.69852631578948</v>
      </c>
      <c r="P248" s="21">
        <f>Tablo1345343423232342[[#This Row],[Adet Fiyatı
KDV HARİÇ
EURO/DOLAR]]-(Tablo1345343423232342[[#This Row],[Adet Fiyatı
KDV HARİÇ
EURO/DOLAR]]*66%)</f>
        <v>198.99305263157891</v>
      </c>
    </row>
    <row r="249" spans="1:16">
      <c r="B249" s="157">
        <v>2185</v>
      </c>
      <c r="C249" s="183" t="s">
        <v>93</v>
      </c>
      <c r="D249" s="183" t="s">
        <v>231</v>
      </c>
      <c r="E249" s="184" t="s">
        <v>0</v>
      </c>
      <c r="F249" s="179">
        <v>0</v>
      </c>
      <c r="G249" s="180">
        <f>VLOOKUP(Tablo1345343423232342[[#This Row],[Ürün Kodu]],GMA!$A:$B,2,0)</f>
        <v>801.49122807017557</v>
      </c>
      <c r="H249" s="154">
        <v>0</v>
      </c>
      <c r="I249" s="21">
        <f>Tablo1345343423232342[[#This Row],[Adet Fiyatı
KDV HARİÇ
EURO/DOLAR]]-(Tablo1345343423232342[[#This Row],[Adet Fiyatı
KDV HARİÇ
EURO/DOLAR]]*Tablo1345343423232342[[#This Row],[İskonto]])</f>
        <v>801.49122807017557</v>
      </c>
      <c r="J249" s="21">
        <f>Tablo1345343423232342[[#This Row],[Miktar]]*Tablo1345343423232342[[#This Row],[İskontolu 
Birim Fiyat
KDV HARİÇ]]</f>
        <v>0</v>
      </c>
      <c r="K249" s="21">
        <f>Tablo1345343423232342[[#This Row],[İskontolu 
Toplam Fiyat
KDV HARİÇ]]*1.2</f>
        <v>0</v>
      </c>
      <c r="L249" s="162"/>
      <c r="M249" s="163">
        <f>Tablo1345343423232342[[#This Row],[Adet Fiyatı
KDV HARİÇ
EURO/DOLAR]]-(Tablo1345343423232342[[#This Row],[Adet Fiyatı
KDV HARİÇ
EURO/DOLAR]]*67%)</f>
        <v>264.4921052631579</v>
      </c>
      <c r="N249" s="21">
        <f>Tablo1345343423232342[[#This Row],[Adet Fiyatı
KDV HARİÇ
EURO/DOLAR]]-(Tablo1345343423232342[[#This Row],[Adet Fiyatı
KDV HARİÇ
EURO/DOLAR]]*68%)</f>
        <v>256.47719298245613</v>
      </c>
      <c r="O249" s="21">
        <f>Tablo1345343423232342[[#This Row],[Adet Fiyatı
KDV HARİÇ
EURO/DOLAR]]-(Tablo1345343423232342[[#This Row],[Adet Fiyatı
KDV HARİÇ
EURO/DOLAR]]*64%)</f>
        <v>288.53684210526319</v>
      </c>
      <c r="P249" s="21">
        <f>Tablo1345343423232342[[#This Row],[Adet Fiyatı
KDV HARİÇ
EURO/DOLAR]]-(Tablo1345343423232342[[#This Row],[Adet Fiyatı
KDV HARİÇ
EURO/DOLAR]]*66%)</f>
        <v>272.50701754385966</v>
      </c>
    </row>
    <row r="250" spans="1:16">
      <c r="B250" s="152">
        <v>2190</v>
      </c>
      <c r="C250" s="29" t="s">
        <v>578</v>
      </c>
      <c r="D250" s="30" t="s">
        <v>587</v>
      </c>
      <c r="E250" s="22" t="s">
        <v>0</v>
      </c>
      <c r="F250" s="161">
        <v>0</v>
      </c>
      <c r="G250" s="21">
        <f>VLOOKUP(Tablo1345343423232342[[#This Row],[Ürün Kodu]],GMA!$A:$B,2,0)</f>
        <v>1000.0000000000001</v>
      </c>
      <c r="H250" s="154">
        <v>0</v>
      </c>
      <c r="I250" s="21">
        <f>Tablo1345343423232342[[#This Row],[Adet Fiyatı
KDV HARİÇ
EURO/DOLAR]]-(Tablo1345343423232342[[#This Row],[Adet Fiyatı
KDV HARİÇ
EURO/DOLAR]]*Tablo1345343423232342[[#This Row],[İskonto]])</f>
        <v>1000.0000000000001</v>
      </c>
      <c r="J250" s="21">
        <f>Tablo1345343423232342[[#This Row],[Miktar]]*Tablo1345343423232342[[#This Row],[İskontolu 
Birim Fiyat
KDV HARİÇ]]</f>
        <v>0</v>
      </c>
      <c r="K250" s="21">
        <f>Tablo1345343423232342[[#This Row],[İskontolu 
Toplam Fiyat
KDV HARİÇ]]*1.2</f>
        <v>0</v>
      </c>
      <c r="L250" s="162"/>
      <c r="M250" s="163">
        <f>Tablo1345343423232342[[#This Row],[Adet Fiyatı
KDV HARİÇ
EURO/DOLAR]]-(Tablo1345343423232342[[#This Row],[Adet Fiyatı
KDV HARİÇ
EURO/DOLAR]]*67%)</f>
        <v>330</v>
      </c>
      <c r="N250" s="21">
        <f>Tablo1345343423232342[[#This Row],[Adet Fiyatı
KDV HARİÇ
EURO/DOLAR]]-(Tablo1345343423232342[[#This Row],[Adet Fiyatı
KDV HARİÇ
EURO/DOLAR]]*68%)</f>
        <v>320</v>
      </c>
      <c r="O250" s="21">
        <f>Tablo1345343423232342[[#This Row],[Adet Fiyatı
KDV HARİÇ
EURO/DOLAR]]-(Tablo1345343423232342[[#This Row],[Adet Fiyatı
KDV HARİÇ
EURO/DOLAR]]*64%)</f>
        <v>360</v>
      </c>
      <c r="P250" s="21">
        <f>Tablo1345343423232342[[#This Row],[Adet Fiyatı
KDV HARİÇ
EURO/DOLAR]]-(Tablo1345343423232342[[#This Row],[Adet Fiyatı
KDV HARİÇ
EURO/DOLAR]]*66%)</f>
        <v>340</v>
      </c>
    </row>
    <row r="251" spans="1:16">
      <c r="B251" s="157">
        <v>2195</v>
      </c>
      <c r="C251" s="183" t="s">
        <v>94</v>
      </c>
      <c r="D251" s="183" t="s">
        <v>1345</v>
      </c>
      <c r="E251" s="184" t="s">
        <v>0</v>
      </c>
      <c r="F251" s="179">
        <v>0</v>
      </c>
      <c r="G251" s="180">
        <f>VLOOKUP(Tablo1345343423232342[[#This Row],[Ürün Kodu]],GMA!$A:$B,2,0)</f>
        <v>1202.6063157894739</v>
      </c>
      <c r="H251" s="154">
        <v>0</v>
      </c>
      <c r="I251" s="21">
        <f>Tablo1345343423232342[[#This Row],[Adet Fiyatı
KDV HARİÇ
EURO/DOLAR]]-(Tablo1345343423232342[[#This Row],[Adet Fiyatı
KDV HARİÇ
EURO/DOLAR]]*Tablo1345343423232342[[#This Row],[İskonto]])</f>
        <v>1202.6063157894739</v>
      </c>
      <c r="J251" s="21">
        <f>Tablo1345343423232342[[#This Row],[Miktar]]*Tablo1345343423232342[[#This Row],[İskontolu 
Birim Fiyat
KDV HARİÇ]]</f>
        <v>0</v>
      </c>
      <c r="K251" s="21">
        <f>Tablo1345343423232342[[#This Row],[İskontolu 
Toplam Fiyat
KDV HARİÇ]]*1.2</f>
        <v>0</v>
      </c>
      <c r="L251" s="162"/>
      <c r="M251" s="163">
        <f>Tablo1345343423232342[[#This Row],[Adet Fiyatı
KDV HARİÇ
EURO/DOLAR]]-(Tablo1345343423232342[[#This Row],[Adet Fiyatı
KDV HARİÇ
EURO/DOLAR]]*67%)</f>
        <v>396.86008421052634</v>
      </c>
      <c r="N251" s="21">
        <f>Tablo1345343423232342[[#This Row],[Adet Fiyatı
KDV HARİÇ
EURO/DOLAR]]-(Tablo1345343423232342[[#This Row],[Adet Fiyatı
KDV HARİÇ
EURO/DOLAR]]*68%)</f>
        <v>384.83402105263156</v>
      </c>
      <c r="O251" s="21">
        <f>Tablo1345343423232342[[#This Row],[Adet Fiyatı
KDV HARİÇ
EURO/DOLAR]]-(Tablo1345343423232342[[#This Row],[Adet Fiyatı
KDV HARİÇ
EURO/DOLAR]]*64%)</f>
        <v>432.93827368421057</v>
      </c>
      <c r="P251" s="21">
        <f>Tablo1345343423232342[[#This Row],[Adet Fiyatı
KDV HARİÇ
EURO/DOLAR]]-(Tablo1345343423232342[[#This Row],[Adet Fiyatı
KDV HARİÇ
EURO/DOLAR]]*66%)</f>
        <v>408.88614736842112</v>
      </c>
    </row>
    <row r="252" spans="1:16">
      <c r="B252" s="152">
        <v>2200</v>
      </c>
      <c r="C252" s="183" t="s">
        <v>579</v>
      </c>
      <c r="D252" s="186" t="s">
        <v>588</v>
      </c>
      <c r="E252" s="184" t="s">
        <v>0</v>
      </c>
      <c r="F252" s="179">
        <v>0</v>
      </c>
      <c r="G252" s="180">
        <f>VLOOKUP(Tablo1345343423232342[[#This Row],[Ürün Kodu]],GMA!$A:$B,2,0)</f>
        <v>1389.4736842105265</v>
      </c>
      <c r="H252" s="154">
        <v>0</v>
      </c>
      <c r="I252" s="21">
        <f>Tablo1345343423232342[[#This Row],[Adet Fiyatı
KDV HARİÇ
EURO/DOLAR]]-(Tablo1345343423232342[[#This Row],[Adet Fiyatı
KDV HARİÇ
EURO/DOLAR]]*Tablo1345343423232342[[#This Row],[İskonto]])</f>
        <v>1389.4736842105265</v>
      </c>
      <c r="J252" s="21">
        <f>Tablo1345343423232342[[#This Row],[Miktar]]*Tablo1345343423232342[[#This Row],[İskontolu 
Birim Fiyat
KDV HARİÇ]]</f>
        <v>0</v>
      </c>
      <c r="K252" s="21">
        <f>Tablo1345343423232342[[#This Row],[İskontolu 
Toplam Fiyat
KDV HARİÇ]]*1.2</f>
        <v>0</v>
      </c>
      <c r="L252" s="162"/>
      <c r="M252" s="163">
        <f>Tablo1345343423232342[[#This Row],[Adet Fiyatı
KDV HARİÇ
EURO/DOLAR]]-(Tablo1345343423232342[[#This Row],[Adet Fiyatı
KDV HARİÇ
EURO/DOLAR]]*67%)</f>
        <v>458.52631578947364</v>
      </c>
      <c r="N252" s="21">
        <f>Tablo1345343423232342[[#This Row],[Adet Fiyatı
KDV HARİÇ
EURO/DOLAR]]-(Tablo1345343423232342[[#This Row],[Adet Fiyatı
KDV HARİÇ
EURO/DOLAR]]*68%)</f>
        <v>444.63157894736844</v>
      </c>
      <c r="O252" s="21">
        <f>Tablo1345343423232342[[#This Row],[Adet Fiyatı
KDV HARİÇ
EURO/DOLAR]]-(Tablo1345343423232342[[#This Row],[Adet Fiyatı
KDV HARİÇ
EURO/DOLAR]]*64%)</f>
        <v>500.21052631578948</v>
      </c>
      <c r="P252" s="21">
        <f>Tablo1345343423232342[[#This Row],[Adet Fiyatı
KDV HARİÇ
EURO/DOLAR]]-(Tablo1345343423232342[[#This Row],[Adet Fiyatı
KDV HARİÇ
EURO/DOLAR]]*66%)</f>
        <v>472.42105263157896</v>
      </c>
    </row>
    <row r="253" spans="1:16">
      <c r="B253" s="157">
        <v>2205</v>
      </c>
      <c r="C253" s="183" t="s">
        <v>95</v>
      </c>
      <c r="D253" s="183" t="s">
        <v>491</v>
      </c>
      <c r="E253" s="184" t="s">
        <v>0</v>
      </c>
      <c r="F253" s="179">
        <v>0</v>
      </c>
      <c r="G253" s="180">
        <f>VLOOKUP(Tablo1345343423232342[[#This Row],[Ürün Kodu]],GMA!$A:$B,2,0)</f>
        <v>2122.8070175438597</v>
      </c>
      <c r="H253" s="154">
        <v>0</v>
      </c>
      <c r="I253" s="21">
        <f>Tablo1345343423232342[[#This Row],[Adet Fiyatı
KDV HARİÇ
EURO/DOLAR]]-(Tablo1345343423232342[[#This Row],[Adet Fiyatı
KDV HARİÇ
EURO/DOLAR]]*Tablo1345343423232342[[#This Row],[İskonto]])</f>
        <v>2122.8070175438597</v>
      </c>
      <c r="J253" s="21">
        <f>Tablo1345343423232342[[#This Row],[Miktar]]*Tablo1345343423232342[[#This Row],[İskontolu 
Birim Fiyat
KDV HARİÇ]]</f>
        <v>0</v>
      </c>
      <c r="K253" s="21">
        <f>Tablo1345343423232342[[#This Row],[İskontolu 
Toplam Fiyat
KDV HARİÇ]]*1.2</f>
        <v>0</v>
      </c>
      <c r="L253" s="162"/>
      <c r="M253" s="163">
        <f>Tablo1345343423232342[[#This Row],[Adet Fiyatı
KDV HARİÇ
EURO/DOLAR]]-(Tablo1345343423232342[[#This Row],[Adet Fiyatı
KDV HARİÇ
EURO/DOLAR]]*67%)</f>
        <v>700.52631578947353</v>
      </c>
      <c r="N253" s="21">
        <f>Tablo1345343423232342[[#This Row],[Adet Fiyatı
KDV HARİÇ
EURO/DOLAR]]-(Tablo1345343423232342[[#This Row],[Adet Fiyatı
KDV HARİÇ
EURO/DOLAR]]*68%)</f>
        <v>679.29824561403507</v>
      </c>
      <c r="O253" s="21">
        <f>Tablo1345343423232342[[#This Row],[Adet Fiyatı
KDV HARİÇ
EURO/DOLAR]]-(Tablo1345343423232342[[#This Row],[Adet Fiyatı
KDV HARİÇ
EURO/DOLAR]]*64%)</f>
        <v>764.21052631578937</v>
      </c>
      <c r="P253" s="21">
        <f>Tablo1345343423232342[[#This Row],[Adet Fiyatı
KDV HARİÇ
EURO/DOLAR]]-(Tablo1345343423232342[[#This Row],[Adet Fiyatı
KDV HARİÇ
EURO/DOLAR]]*66%)</f>
        <v>721.75438596491222</v>
      </c>
    </row>
    <row r="254" spans="1:16">
      <c r="B254" s="152">
        <v>2210</v>
      </c>
      <c r="C254" s="183" t="s">
        <v>88</v>
      </c>
      <c r="D254" s="183" t="s">
        <v>492</v>
      </c>
      <c r="E254" s="184" t="s">
        <v>0</v>
      </c>
      <c r="F254" s="179">
        <v>0</v>
      </c>
      <c r="G254" s="180">
        <f>VLOOKUP(Tablo1345343423232342[[#This Row],[Ürün Kodu]],GMA!$A:$B,2,0)</f>
        <v>3301.0526315789475</v>
      </c>
      <c r="H254" s="154">
        <v>0</v>
      </c>
      <c r="I254" s="21">
        <f>Tablo1345343423232342[[#This Row],[Adet Fiyatı
KDV HARİÇ
EURO/DOLAR]]-(Tablo1345343423232342[[#This Row],[Adet Fiyatı
KDV HARİÇ
EURO/DOLAR]]*Tablo1345343423232342[[#This Row],[İskonto]])</f>
        <v>3301.0526315789475</v>
      </c>
      <c r="J254" s="21">
        <f>Tablo1345343423232342[[#This Row],[Miktar]]*Tablo1345343423232342[[#This Row],[İskontolu 
Birim Fiyat
KDV HARİÇ]]</f>
        <v>0</v>
      </c>
      <c r="K254" s="21">
        <f>Tablo1345343423232342[[#This Row],[İskontolu 
Toplam Fiyat
KDV HARİÇ]]*1.2</f>
        <v>0</v>
      </c>
      <c r="L254" s="162"/>
      <c r="M254" s="163">
        <f>Tablo1345343423232342[[#This Row],[Adet Fiyatı
KDV HARİÇ
EURO/DOLAR]]-(Tablo1345343423232342[[#This Row],[Adet Fiyatı
KDV HARİÇ
EURO/DOLAR]]*67%)</f>
        <v>1089.3473684210526</v>
      </c>
      <c r="N254" s="21">
        <f>Tablo1345343423232342[[#This Row],[Adet Fiyatı
KDV HARİÇ
EURO/DOLAR]]-(Tablo1345343423232342[[#This Row],[Adet Fiyatı
KDV HARİÇ
EURO/DOLAR]]*68%)</f>
        <v>1056.3368421052633</v>
      </c>
      <c r="O254" s="21">
        <f>Tablo1345343423232342[[#This Row],[Adet Fiyatı
KDV HARİÇ
EURO/DOLAR]]-(Tablo1345343423232342[[#This Row],[Adet Fiyatı
KDV HARİÇ
EURO/DOLAR]]*64%)</f>
        <v>1188.378947368421</v>
      </c>
      <c r="P254" s="21">
        <f>Tablo1345343423232342[[#This Row],[Adet Fiyatı
KDV HARİÇ
EURO/DOLAR]]-(Tablo1345343423232342[[#This Row],[Adet Fiyatı
KDV HARİÇ
EURO/DOLAR]]*66%)</f>
        <v>1122.3578947368419</v>
      </c>
    </row>
    <row r="255" spans="1:16" s="160" customFormat="1">
      <c r="A255" s="156"/>
      <c r="B255" s="157">
        <v>2215</v>
      </c>
      <c r="C255" s="19" t="s">
        <v>730</v>
      </c>
      <c r="D255" s="19" t="s">
        <v>684</v>
      </c>
      <c r="E255" s="54"/>
      <c r="F255" s="158"/>
      <c r="G255" s="33"/>
      <c r="H255" s="154"/>
      <c r="I255" s="71"/>
      <c r="J255" s="71"/>
      <c r="K255" s="71"/>
      <c r="L255" s="33"/>
      <c r="M255" s="159"/>
      <c r="N255" s="71"/>
      <c r="O255" s="71"/>
      <c r="P255" s="71"/>
    </row>
    <row r="256" spans="1:16">
      <c r="B256" s="152">
        <v>2220</v>
      </c>
      <c r="C256" s="183" t="s">
        <v>635</v>
      </c>
      <c r="D256" s="183" t="s">
        <v>644</v>
      </c>
      <c r="E256" s="184" t="s">
        <v>0</v>
      </c>
      <c r="F256" s="179">
        <v>0</v>
      </c>
      <c r="G256" s="180">
        <f>VLOOKUP(Tablo1345343423232342[[#This Row],[Ürün Kodu]],GMA!$A:$B,2,0)</f>
        <v>9245.6140350877195</v>
      </c>
      <c r="H256" s="154">
        <v>0</v>
      </c>
      <c r="I256" s="21">
        <f>Tablo1345343423232342[[#This Row],[Adet Fiyatı
KDV HARİÇ
EURO/DOLAR]]-(Tablo1345343423232342[[#This Row],[Adet Fiyatı
KDV HARİÇ
EURO/DOLAR]]*Tablo1345343423232342[[#This Row],[İskonto]])</f>
        <v>9245.6140350877195</v>
      </c>
      <c r="J256" s="21">
        <f>Tablo1345343423232342[[#This Row],[Miktar]]*Tablo1345343423232342[[#This Row],[İskontolu 
Birim Fiyat
KDV HARİÇ]]</f>
        <v>0</v>
      </c>
      <c r="K256" s="21">
        <f>Tablo1345343423232342[[#This Row],[İskontolu 
Toplam Fiyat
KDV HARİÇ]]*1.2</f>
        <v>0</v>
      </c>
      <c r="L256" s="162"/>
      <c r="M256" s="163">
        <f>Tablo1345343423232342[[#This Row],[Adet Fiyatı
KDV HARİÇ
EURO/DOLAR]]-(Tablo1345343423232342[[#This Row],[Adet Fiyatı
KDV HARİÇ
EURO/DOLAR]]*67%)</f>
        <v>3051.0526315789466</v>
      </c>
      <c r="N256" s="21">
        <f>Tablo1345343423232342[[#This Row],[Adet Fiyatı
KDV HARİÇ
EURO/DOLAR]]-(Tablo1345343423232342[[#This Row],[Adet Fiyatı
KDV HARİÇ
EURO/DOLAR]]*68%)</f>
        <v>2958.5964912280697</v>
      </c>
      <c r="O256" s="21">
        <f>Tablo1345343423232342[[#This Row],[Adet Fiyatı
KDV HARİÇ
EURO/DOLAR]]-(Tablo1345343423232342[[#This Row],[Adet Fiyatı
KDV HARİÇ
EURO/DOLAR]]*64%)</f>
        <v>3328.4210526315792</v>
      </c>
      <c r="P256" s="21">
        <f>Tablo1345343423232342[[#This Row],[Adet Fiyatı
KDV HARİÇ
EURO/DOLAR]]-(Tablo1345343423232342[[#This Row],[Adet Fiyatı
KDV HARİÇ
EURO/DOLAR]]*66%)</f>
        <v>3143.5087719298244</v>
      </c>
    </row>
    <row r="257" spans="1:22">
      <c r="B257" s="157">
        <v>2225</v>
      </c>
      <c r="C257" s="183" t="s">
        <v>636</v>
      </c>
      <c r="D257" s="183" t="s">
        <v>645</v>
      </c>
      <c r="E257" s="184" t="s">
        <v>0</v>
      </c>
      <c r="F257" s="179">
        <v>0</v>
      </c>
      <c r="G257" s="180">
        <f>VLOOKUP(Tablo1345343423232342[[#This Row],[Ürün Kodu]],GMA!$A:$B,2,0)</f>
        <v>11929.82456140351</v>
      </c>
      <c r="H257" s="154">
        <v>0</v>
      </c>
      <c r="I257" s="21">
        <f>Tablo1345343423232342[[#This Row],[Adet Fiyatı
KDV HARİÇ
EURO/DOLAR]]-(Tablo1345343423232342[[#This Row],[Adet Fiyatı
KDV HARİÇ
EURO/DOLAR]]*Tablo1345343423232342[[#This Row],[İskonto]])</f>
        <v>11929.82456140351</v>
      </c>
      <c r="J257" s="21">
        <f>Tablo1345343423232342[[#This Row],[Miktar]]*Tablo1345343423232342[[#This Row],[İskontolu 
Birim Fiyat
KDV HARİÇ]]</f>
        <v>0</v>
      </c>
      <c r="K257" s="21">
        <f>Tablo1345343423232342[[#This Row],[İskontolu 
Toplam Fiyat
KDV HARİÇ]]*1.2</f>
        <v>0</v>
      </c>
      <c r="L257" s="162"/>
      <c r="M257" s="163">
        <f>Tablo1345343423232342[[#This Row],[Adet Fiyatı
KDV HARİÇ
EURO/DOLAR]]-(Tablo1345343423232342[[#This Row],[Adet Fiyatı
KDV HARİÇ
EURO/DOLAR]]*67%)</f>
        <v>3936.8421052631575</v>
      </c>
      <c r="N257" s="21">
        <f>Tablo1345343423232342[[#This Row],[Adet Fiyatı
KDV HARİÇ
EURO/DOLAR]]-(Tablo1345343423232342[[#This Row],[Adet Fiyatı
KDV HARİÇ
EURO/DOLAR]]*68%)</f>
        <v>3817.5438596491222</v>
      </c>
      <c r="O257" s="21">
        <f>Tablo1345343423232342[[#This Row],[Adet Fiyatı
KDV HARİÇ
EURO/DOLAR]]-(Tablo1345343423232342[[#This Row],[Adet Fiyatı
KDV HARİÇ
EURO/DOLAR]]*64%)</f>
        <v>4294.7368421052633</v>
      </c>
      <c r="P257" s="21">
        <f>Tablo1345343423232342[[#This Row],[Adet Fiyatı
KDV HARİÇ
EURO/DOLAR]]-(Tablo1345343423232342[[#This Row],[Adet Fiyatı
KDV HARİÇ
EURO/DOLAR]]*66%)</f>
        <v>4056.1403508771928</v>
      </c>
    </row>
    <row r="258" spans="1:22" s="160" customFormat="1">
      <c r="A258" s="156"/>
      <c r="B258" s="152">
        <v>2230</v>
      </c>
      <c r="C258" s="19" t="s">
        <v>731</v>
      </c>
      <c r="D258" s="19" t="s">
        <v>199</v>
      </c>
      <c r="E258" s="54"/>
      <c r="F258" s="158"/>
      <c r="G258" s="33"/>
      <c r="H258" s="154"/>
      <c r="I258" s="71"/>
      <c r="J258" s="71"/>
      <c r="K258" s="71"/>
      <c r="L258" s="33"/>
      <c r="M258" s="159"/>
      <c r="N258" s="71"/>
      <c r="O258" s="71"/>
      <c r="P258" s="71"/>
    </row>
    <row r="259" spans="1:22">
      <c r="B259" s="157">
        <v>2235</v>
      </c>
      <c r="C259" s="29" t="s">
        <v>294</v>
      </c>
      <c r="D259" s="29" t="s">
        <v>295</v>
      </c>
      <c r="E259" s="22" t="s">
        <v>0</v>
      </c>
      <c r="F259" s="161">
        <v>0</v>
      </c>
      <c r="G259" s="21">
        <f>VLOOKUP(Tablo1345343423232342[[#This Row],[Ürün Kodu]],GMA!$A:$B,2,0)</f>
        <v>143.18053197509906</v>
      </c>
      <c r="H259" s="154">
        <v>0</v>
      </c>
      <c r="I259" s="21">
        <f>Tablo1345343423232342[[#This Row],[Adet Fiyatı
KDV HARİÇ
EURO/DOLAR]]-(Tablo1345343423232342[[#This Row],[Adet Fiyatı
KDV HARİÇ
EURO/DOLAR]]*Tablo1345343423232342[[#This Row],[İskonto]])</f>
        <v>143.18053197509906</v>
      </c>
      <c r="J259" s="21">
        <f>Tablo1345343423232342[[#This Row],[Miktar]]*Tablo1345343423232342[[#This Row],[İskontolu 
Birim Fiyat
KDV HARİÇ]]</f>
        <v>0</v>
      </c>
      <c r="K259" s="21">
        <f>Tablo1345343423232342[[#This Row],[İskontolu 
Toplam Fiyat
KDV HARİÇ]]*1.2</f>
        <v>0</v>
      </c>
      <c r="L259" s="162"/>
      <c r="M259" s="163">
        <f>Tablo1345343423232342[[#This Row],[Adet Fiyatı
KDV HARİÇ
EURO/DOLAR]]-(Tablo1345343423232342[[#This Row],[Adet Fiyatı
KDV HARİÇ
EURO/DOLAR]]*67%)</f>
        <v>47.249575551782684</v>
      </c>
      <c r="N259" s="21">
        <f>Tablo1345343423232342[[#This Row],[Adet Fiyatı
KDV HARİÇ
EURO/DOLAR]]-(Tablo1345343423232342[[#This Row],[Adet Fiyatı
KDV HARİÇ
EURO/DOLAR]]*68%)</f>
        <v>45.817770232031691</v>
      </c>
      <c r="O259" s="21">
        <f>Tablo1345343423232342[[#This Row],[Adet Fiyatı
KDV HARİÇ
EURO/DOLAR]]-(Tablo1345343423232342[[#This Row],[Adet Fiyatı
KDV HARİÇ
EURO/DOLAR]]*64%)</f>
        <v>51.544991511035661</v>
      </c>
      <c r="P259" s="21">
        <f>Tablo1345343423232342[[#This Row],[Adet Fiyatı
KDV HARİÇ
EURO/DOLAR]]-(Tablo1345343423232342[[#This Row],[Adet Fiyatı
KDV HARİÇ
EURO/DOLAR]]*66%)</f>
        <v>48.681380871533676</v>
      </c>
    </row>
    <row r="260" spans="1:22">
      <c r="B260" s="152">
        <v>2240</v>
      </c>
      <c r="C260" s="29" t="s">
        <v>38</v>
      </c>
      <c r="D260" s="29" t="s">
        <v>508</v>
      </c>
      <c r="E260" s="22" t="s">
        <v>0</v>
      </c>
      <c r="F260" s="161">
        <v>0</v>
      </c>
      <c r="G260" s="21">
        <f>VLOOKUP(Tablo1345343423232342[[#This Row],[Ürün Kodu]],GMA!$A:$B,2,0)</f>
        <v>492.28070175438603</v>
      </c>
      <c r="H260" s="154">
        <v>0</v>
      </c>
      <c r="I260" s="21">
        <f>Tablo1345343423232342[[#This Row],[Adet Fiyatı
KDV HARİÇ
EURO/DOLAR]]-(Tablo1345343423232342[[#This Row],[Adet Fiyatı
KDV HARİÇ
EURO/DOLAR]]*Tablo1345343423232342[[#This Row],[İskonto]])</f>
        <v>492.28070175438603</v>
      </c>
      <c r="J260" s="21">
        <f>Tablo1345343423232342[[#This Row],[Miktar]]*Tablo1345343423232342[[#This Row],[İskontolu 
Birim Fiyat
KDV HARİÇ]]</f>
        <v>0</v>
      </c>
      <c r="K260" s="21">
        <f>Tablo1345343423232342[[#This Row],[İskontolu 
Toplam Fiyat
KDV HARİÇ]]*1.2</f>
        <v>0</v>
      </c>
      <c r="L260" s="162"/>
      <c r="M260" s="163">
        <f>Tablo1345343423232342[[#This Row],[Adet Fiyatı
KDV HARİÇ
EURO/DOLAR]]-(Tablo1345343423232342[[#This Row],[Adet Fiyatı
KDV HARİÇ
EURO/DOLAR]]*67%)</f>
        <v>162.45263157894738</v>
      </c>
      <c r="N260" s="21">
        <f>Tablo1345343423232342[[#This Row],[Adet Fiyatı
KDV HARİÇ
EURO/DOLAR]]-(Tablo1345343423232342[[#This Row],[Adet Fiyatı
KDV HARİÇ
EURO/DOLAR]]*68%)</f>
        <v>157.52982456140353</v>
      </c>
      <c r="O260" s="21">
        <f>Tablo1345343423232342[[#This Row],[Adet Fiyatı
KDV HARİÇ
EURO/DOLAR]]-(Tablo1345343423232342[[#This Row],[Adet Fiyatı
KDV HARİÇ
EURO/DOLAR]]*64%)</f>
        <v>177.22105263157897</v>
      </c>
      <c r="P260" s="21">
        <f>Tablo1345343423232342[[#This Row],[Adet Fiyatı
KDV HARİÇ
EURO/DOLAR]]-(Tablo1345343423232342[[#This Row],[Adet Fiyatı
KDV HARİÇ
EURO/DOLAR]]*66%)</f>
        <v>167.37543859649122</v>
      </c>
    </row>
    <row r="261" spans="1:22" s="160" customFormat="1">
      <c r="A261" s="156"/>
      <c r="B261" s="157">
        <v>2245</v>
      </c>
      <c r="C261" s="19" t="s">
        <v>732</v>
      </c>
      <c r="D261" s="19" t="s">
        <v>523</v>
      </c>
      <c r="E261" s="54"/>
      <c r="F261" s="158"/>
      <c r="G261" s="33"/>
      <c r="H261" s="154"/>
      <c r="I261" s="71"/>
      <c r="J261" s="71"/>
      <c r="K261" s="71"/>
      <c r="L261" s="33"/>
      <c r="M261" s="159"/>
      <c r="N261" s="71"/>
      <c r="O261" s="71"/>
      <c r="P261" s="71"/>
    </row>
    <row r="262" spans="1:22">
      <c r="B262" s="152">
        <v>2250</v>
      </c>
      <c r="C262" s="29" t="s">
        <v>439</v>
      </c>
      <c r="D262" s="29" t="s">
        <v>445</v>
      </c>
      <c r="E262" s="22" t="s">
        <v>0</v>
      </c>
      <c r="F262" s="161">
        <v>0</v>
      </c>
      <c r="G262" s="21">
        <f>VLOOKUP(Tablo1345343423232342[[#This Row],[Ürün Kodu]],GMA!$A:$B,2,0)</f>
        <v>948.24561403508778</v>
      </c>
      <c r="H262" s="154">
        <v>0</v>
      </c>
      <c r="I262" s="21">
        <f>Tablo1345343423232342[[#This Row],[Adet Fiyatı
KDV HARİÇ
EURO/DOLAR]]-(Tablo1345343423232342[[#This Row],[Adet Fiyatı
KDV HARİÇ
EURO/DOLAR]]*Tablo1345343423232342[[#This Row],[İskonto]])</f>
        <v>948.24561403508778</v>
      </c>
      <c r="J262" s="21">
        <f>Tablo1345343423232342[[#This Row],[Miktar]]*Tablo1345343423232342[[#This Row],[İskontolu 
Birim Fiyat
KDV HARİÇ]]</f>
        <v>0</v>
      </c>
      <c r="K262" s="21">
        <f>Tablo1345343423232342[[#This Row],[İskontolu 
Toplam Fiyat
KDV HARİÇ]]*1.2</f>
        <v>0</v>
      </c>
      <c r="L262" s="162"/>
      <c r="M262" s="163">
        <f>Tablo1345343423232342[[#This Row],[Adet Fiyatı
KDV HARİÇ
EURO/DOLAR]]-(Tablo1345343423232342[[#This Row],[Adet Fiyatı
KDV HARİÇ
EURO/DOLAR]]*67%)</f>
        <v>312.92105263157896</v>
      </c>
      <c r="N262" s="21">
        <f>Tablo1345343423232342[[#This Row],[Adet Fiyatı
KDV HARİÇ
EURO/DOLAR]]-(Tablo1345343423232342[[#This Row],[Adet Fiyatı
KDV HARİÇ
EURO/DOLAR]]*68%)</f>
        <v>303.43859649122805</v>
      </c>
      <c r="O262" s="21">
        <f>Tablo1345343423232342[[#This Row],[Adet Fiyatı
KDV HARİÇ
EURO/DOLAR]]-(Tablo1345343423232342[[#This Row],[Adet Fiyatı
KDV HARİÇ
EURO/DOLAR]]*64%)</f>
        <v>341.36842105263156</v>
      </c>
      <c r="P262" s="21">
        <f>Tablo1345343423232342[[#This Row],[Adet Fiyatı
KDV HARİÇ
EURO/DOLAR]]-(Tablo1345343423232342[[#This Row],[Adet Fiyatı
KDV HARİÇ
EURO/DOLAR]]*66%)</f>
        <v>322.40350877192986</v>
      </c>
    </row>
    <row r="263" spans="1:22">
      <c r="B263" s="157">
        <v>2255</v>
      </c>
      <c r="C263" s="29" t="s">
        <v>440</v>
      </c>
      <c r="D263" s="29" t="s">
        <v>446</v>
      </c>
      <c r="E263" s="22" t="s">
        <v>0</v>
      </c>
      <c r="F263" s="161">
        <v>0</v>
      </c>
      <c r="G263" s="21">
        <f>VLOOKUP(Tablo1345343423232342[[#This Row],[Ürün Kodu]],GMA!$A:$B,2,0)</f>
        <v>988.59649122807025</v>
      </c>
      <c r="H263" s="154">
        <v>0</v>
      </c>
      <c r="I263" s="21">
        <f>Tablo1345343423232342[[#This Row],[Adet Fiyatı
KDV HARİÇ
EURO/DOLAR]]-(Tablo1345343423232342[[#This Row],[Adet Fiyatı
KDV HARİÇ
EURO/DOLAR]]*Tablo1345343423232342[[#This Row],[İskonto]])</f>
        <v>988.59649122807025</v>
      </c>
      <c r="J263" s="21">
        <f>Tablo1345343423232342[[#This Row],[Miktar]]*Tablo1345343423232342[[#This Row],[İskontolu 
Birim Fiyat
KDV HARİÇ]]</f>
        <v>0</v>
      </c>
      <c r="K263" s="21">
        <f>Tablo1345343423232342[[#This Row],[İskontolu 
Toplam Fiyat
KDV HARİÇ]]*1.2</f>
        <v>0</v>
      </c>
      <c r="L263" s="162"/>
      <c r="M263" s="163">
        <f>Tablo1345343423232342[[#This Row],[Adet Fiyatı
KDV HARİÇ
EURO/DOLAR]]-(Tablo1345343423232342[[#This Row],[Adet Fiyatı
KDV HARİÇ
EURO/DOLAR]]*67%)</f>
        <v>326.23684210526312</v>
      </c>
      <c r="N263" s="21">
        <f>Tablo1345343423232342[[#This Row],[Adet Fiyatı
KDV HARİÇ
EURO/DOLAR]]-(Tablo1345343423232342[[#This Row],[Adet Fiyatı
KDV HARİÇ
EURO/DOLAR]]*68%)</f>
        <v>316.35087719298247</v>
      </c>
      <c r="O263" s="21">
        <f>Tablo1345343423232342[[#This Row],[Adet Fiyatı
KDV HARİÇ
EURO/DOLAR]]-(Tablo1345343423232342[[#This Row],[Adet Fiyatı
KDV HARİÇ
EURO/DOLAR]]*64%)</f>
        <v>355.89473684210532</v>
      </c>
      <c r="P263" s="21">
        <f>Tablo1345343423232342[[#This Row],[Adet Fiyatı
KDV HARİÇ
EURO/DOLAR]]-(Tablo1345343423232342[[#This Row],[Adet Fiyatı
KDV HARİÇ
EURO/DOLAR]]*66%)</f>
        <v>336.12280701754389</v>
      </c>
    </row>
    <row r="264" spans="1:22">
      <c r="B264" s="152">
        <v>2260</v>
      </c>
      <c r="C264" s="29" t="s">
        <v>441</v>
      </c>
      <c r="D264" s="29" t="s">
        <v>447</v>
      </c>
      <c r="E264" s="22" t="s">
        <v>0</v>
      </c>
      <c r="F264" s="161">
        <v>0</v>
      </c>
      <c r="G264" s="21">
        <f>VLOOKUP(Tablo1345343423232342[[#This Row],[Ürün Kodu]],GMA!$A:$B,2,0)</f>
        <v>1028.9473684210527</v>
      </c>
      <c r="H264" s="154">
        <v>0</v>
      </c>
      <c r="I264" s="21">
        <f>Tablo1345343423232342[[#This Row],[Adet Fiyatı
KDV HARİÇ
EURO/DOLAR]]-(Tablo1345343423232342[[#This Row],[Adet Fiyatı
KDV HARİÇ
EURO/DOLAR]]*Tablo1345343423232342[[#This Row],[İskonto]])</f>
        <v>1028.9473684210527</v>
      </c>
      <c r="J264" s="21">
        <f>Tablo1345343423232342[[#This Row],[Miktar]]*Tablo1345343423232342[[#This Row],[İskontolu 
Birim Fiyat
KDV HARİÇ]]</f>
        <v>0</v>
      </c>
      <c r="K264" s="21">
        <f>Tablo1345343423232342[[#This Row],[İskontolu 
Toplam Fiyat
KDV HARİÇ]]*1.2</f>
        <v>0</v>
      </c>
      <c r="L264" s="162"/>
      <c r="M264" s="163">
        <f>Tablo1345343423232342[[#This Row],[Adet Fiyatı
KDV HARİÇ
EURO/DOLAR]]-(Tablo1345343423232342[[#This Row],[Adet Fiyatı
KDV HARİÇ
EURO/DOLAR]]*67%)</f>
        <v>339.5526315789474</v>
      </c>
      <c r="N264" s="21">
        <f>Tablo1345343423232342[[#This Row],[Adet Fiyatı
KDV HARİÇ
EURO/DOLAR]]-(Tablo1345343423232342[[#This Row],[Adet Fiyatı
KDV HARİÇ
EURO/DOLAR]]*68%)</f>
        <v>329.26315789473676</v>
      </c>
      <c r="O264" s="21">
        <f>Tablo1345343423232342[[#This Row],[Adet Fiyatı
KDV HARİÇ
EURO/DOLAR]]-(Tablo1345343423232342[[#This Row],[Adet Fiyatı
KDV HARİÇ
EURO/DOLAR]]*64%)</f>
        <v>370.42105263157896</v>
      </c>
      <c r="P264" s="21">
        <f>Tablo1345343423232342[[#This Row],[Adet Fiyatı
KDV HARİÇ
EURO/DOLAR]]-(Tablo1345343423232342[[#This Row],[Adet Fiyatı
KDV HARİÇ
EURO/DOLAR]]*66%)</f>
        <v>349.84210526315792</v>
      </c>
    </row>
    <row r="265" spans="1:22" ht="12">
      <c r="B265" s="157">
        <v>2265</v>
      </c>
      <c r="C265" s="60" t="s">
        <v>850</v>
      </c>
      <c r="D265" s="61" t="s">
        <v>675</v>
      </c>
      <c r="E265" s="10"/>
      <c r="F265" s="153"/>
      <c r="G265" s="17"/>
      <c r="H265" s="154"/>
      <c r="I265" s="70"/>
      <c r="J265" s="70"/>
      <c r="K265" s="70"/>
      <c r="L265" s="166"/>
      <c r="M265" s="17"/>
      <c r="N265" s="17"/>
      <c r="O265" s="70"/>
      <c r="P265" s="70"/>
    </row>
    <row r="266" spans="1:22" s="160" customFormat="1">
      <c r="A266" s="156"/>
      <c r="B266" s="152">
        <v>2270</v>
      </c>
      <c r="C266" s="19" t="s">
        <v>734</v>
      </c>
      <c r="D266" s="19" t="s">
        <v>685</v>
      </c>
      <c r="E266" s="54"/>
      <c r="F266" s="158"/>
      <c r="G266" s="33"/>
      <c r="H266" s="154"/>
      <c r="I266" s="71"/>
      <c r="J266" s="71"/>
      <c r="K266" s="71"/>
      <c r="L266" s="33"/>
      <c r="M266" s="159"/>
      <c r="N266" s="71"/>
      <c r="O266" s="71"/>
      <c r="P266" s="71"/>
    </row>
    <row r="267" spans="1:22">
      <c r="B267" s="157">
        <v>2275</v>
      </c>
      <c r="C267" s="183" t="s">
        <v>387</v>
      </c>
      <c r="D267" s="187" t="s">
        <v>388</v>
      </c>
      <c r="E267" s="184" t="s">
        <v>0</v>
      </c>
      <c r="F267" s="179">
        <v>0</v>
      </c>
      <c r="G267" s="180">
        <f>VLOOKUP(Tablo1345343423232342[[#This Row],[Ürün Kodu]],GMA!$A:$B,2,0)</f>
        <v>2385.9649122807018</v>
      </c>
      <c r="H267" s="154">
        <v>0</v>
      </c>
      <c r="I267" s="21">
        <f>Tablo1345343423232342[[#This Row],[Adet Fiyatı
KDV HARİÇ
EURO/DOLAR]]-(Tablo1345343423232342[[#This Row],[Adet Fiyatı
KDV HARİÇ
EURO/DOLAR]]*Tablo1345343423232342[[#This Row],[İskonto]])</f>
        <v>2385.9649122807018</v>
      </c>
      <c r="J267" s="21">
        <f>Tablo1345343423232342[[#This Row],[Miktar]]*Tablo1345343423232342[[#This Row],[İskontolu 
Birim Fiyat
KDV HARİÇ]]</f>
        <v>0</v>
      </c>
      <c r="K267" s="21">
        <f>Tablo1345343423232342[[#This Row],[İskontolu 
Toplam Fiyat
KDV HARİÇ]]*1.2</f>
        <v>0</v>
      </c>
      <c r="L267" s="162"/>
      <c r="M267" s="163">
        <f>Tablo1345343423232342[[#This Row],[Adet Fiyatı
KDV HARİÇ
EURO/DOLAR]]-(Tablo1345343423232342[[#This Row],[Adet Fiyatı
KDV HARİÇ
EURO/DOLAR]]*67%)</f>
        <v>787.36842105263145</v>
      </c>
      <c r="N267" s="21">
        <f>Tablo1345343423232342[[#This Row],[Adet Fiyatı
KDV HARİÇ
EURO/DOLAR]]-(Tablo1345343423232342[[#This Row],[Adet Fiyatı
KDV HARİÇ
EURO/DOLAR]]*68%)</f>
        <v>763.50877192982443</v>
      </c>
      <c r="O267" s="21">
        <f>Tablo1345343423232342[[#This Row],[Adet Fiyatı
KDV HARİÇ
EURO/DOLAR]]-(Tablo1345343423232342[[#This Row],[Adet Fiyatı
KDV HARİÇ
EURO/DOLAR]]*64%)</f>
        <v>858.94736842105272</v>
      </c>
      <c r="P267" s="21">
        <f>Tablo1345343423232342[[#This Row],[Adet Fiyatı
KDV HARİÇ
EURO/DOLAR]]-(Tablo1345343423232342[[#This Row],[Adet Fiyatı
KDV HARİÇ
EURO/DOLAR]]*66%)</f>
        <v>811.22807017543846</v>
      </c>
    </row>
    <row r="268" spans="1:22">
      <c r="B268" s="152">
        <v>2280</v>
      </c>
      <c r="C268" s="183" t="s">
        <v>277</v>
      </c>
      <c r="D268" s="187" t="s">
        <v>398</v>
      </c>
      <c r="E268" s="184" t="s">
        <v>0</v>
      </c>
      <c r="F268" s="179">
        <v>0</v>
      </c>
      <c r="G268" s="180">
        <f>VLOOKUP(Tablo1345343423232342[[#This Row],[Ürün Kodu]],GMA!$A:$B,2,0)</f>
        <v>1115.7894736842106</v>
      </c>
      <c r="H268" s="154">
        <v>0</v>
      </c>
      <c r="I268" s="21">
        <f>Tablo1345343423232342[[#This Row],[Adet Fiyatı
KDV HARİÇ
EURO/DOLAR]]-(Tablo1345343423232342[[#This Row],[Adet Fiyatı
KDV HARİÇ
EURO/DOLAR]]*Tablo1345343423232342[[#This Row],[İskonto]])</f>
        <v>1115.7894736842106</v>
      </c>
      <c r="J268" s="21">
        <f>Tablo1345343423232342[[#This Row],[Miktar]]*Tablo1345343423232342[[#This Row],[İskontolu 
Birim Fiyat
KDV HARİÇ]]</f>
        <v>0</v>
      </c>
      <c r="K268" s="21">
        <f>Tablo1345343423232342[[#This Row],[İskontolu 
Toplam Fiyat
KDV HARİÇ]]*1.2</f>
        <v>0</v>
      </c>
      <c r="L268" s="162"/>
      <c r="M268" s="163">
        <f>Tablo1345343423232342[[#This Row],[Adet Fiyatı
KDV HARİÇ
EURO/DOLAR]]-(Tablo1345343423232342[[#This Row],[Adet Fiyatı
KDV HARİÇ
EURO/DOLAR]]*67%)</f>
        <v>368.21052631578948</v>
      </c>
      <c r="N268" s="21">
        <f>Tablo1345343423232342[[#This Row],[Adet Fiyatı
KDV HARİÇ
EURO/DOLAR]]-(Tablo1345343423232342[[#This Row],[Adet Fiyatı
KDV HARİÇ
EURO/DOLAR]]*68%)</f>
        <v>357.0526315789474</v>
      </c>
      <c r="O268" s="21">
        <f>Tablo1345343423232342[[#This Row],[Adet Fiyatı
KDV HARİÇ
EURO/DOLAR]]-(Tablo1345343423232342[[#This Row],[Adet Fiyatı
KDV HARİÇ
EURO/DOLAR]]*64%)</f>
        <v>401.68421052631584</v>
      </c>
      <c r="P268" s="21">
        <f>Tablo1345343423232342[[#This Row],[Adet Fiyatı
KDV HARİÇ
EURO/DOLAR]]-(Tablo1345343423232342[[#This Row],[Adet Fiyatı
KDV HARİÇ
EURO/DOLAR]]*66%)</f>
        <v>379.36842105263156</v>
      </c>
    </row>
    <row r="269" spans="1:22">
      <c r="B269" s="157">
        <v>2285</v>
      </c>
      <c r="C269" s="29" t="s">
        <v>238</v>
      </c>
      <c r="D269" s="29" t="s">
        <v>239</v>
      </c>
      <c r="E269" s="22" t="s">
        <v>0</v>
      </c>
      <c r="F269" s="161">
        <v>0</v>
      </c>
      <c r="G269" s="21">
        <f>VLOOKUP(Tablo1345343423232342[[#This Row],[Ürün Kodu]],GMA!$A:$B,2,0)</f>
        <v>331.75438596491227</v>
      </c>
      <c r="H269" s="154">
        <v>0</v>
      </c>
      <c r="I269" s="21">
        <f>Tablo1345343423232342[[#This Row],[Adet Fiyatı
KDV HARİÇ
EURO/DOLAR]]-(Tablo1345343423232342[[#This Row],[Adet Fiyatı
KDV HARİÇ
EURO/DOLAR]]*Tablo1345343423232342[[#This Row],[İskonto]])</f>
        <v>331.75438596491227</v>
      </c>
      <c r="J269" s="21">
        <f>Tablo1345343423232342[[#This Row],[Miktar]]*Tablo1345343423232342[[#This Row],[İskontolu 
Birim Fiyat
KDV HARİÇ]]</f>
        <v>0</v>
      </c>
      <c r="K269" s="21">
        <f>Tablo1345343423232342[[#This Row],[İskontolu 
Toplam Fiyat
KDV HARİÇ]]*1.2</f>
        <v>0</v>
      </c>
      <c r="L269" s="162"/>
      <c r="M269" s="163">
        <f>Tablo1345343423232342[[#This Row],[Adet Fiyatı
KDV HARİÇ
EURO/DOLAR]]-(Tablo1345343423232342[[#This Row],[Adet Fiyatı
KDV HARİÇ
EURO/DOLAR]]*67%)</f>
        <v>109.47894736842105</v>
      </c>
      <c r="N269" s="21">
        <f>Tablo1345343423232342[[#This Row],[Adet Fiyatı
KDV HARİÇ
EURO/DOLAR]]-(Tablo1345343423232342[[#This Row],[Adet Fiyatı
KDV HARİÇ
EURO/DOLAR]]*68%)</f>
        <v>106.16140350877191</v>
      </c>
      <c r="O269" s="21">
        <f>Tablo1345343423232342[[#This Row],[Adet Fiyatı
KDV HARİÇ
EURO/DOLAR]]-(Tablo1345343423232342[[#This Row],[Adet Fiyatı
KDV HARİÇ
EURO/DOLAR]]*64%)</f>
        <v>119.43157894736842</v>
      </c>
      <c r="P269" s="21">
        <f>Tablo1345343423232342[[#This Row],[Adet Fiyatı
KDV HARİÇ
EURO/DOLAR]]-(Tablo1345343423232342[[#This Row],[Adet Fiyatı
KDV HARİÇ
EURO/DOLAR]]*66%)</f>
        <v>112.79649122807015</v>
      </c>
    </row>
    <row r="270" spans="1:22" s="160" customFormat="1" ht="15">
      <c r="A270" s="156"/>
      <c r="B270" s="152">
        <v>2290</v>
      </c>
      <c r="C270" s="19" t="s">
        <v>733</v>
      </c>
      <c r="D270" s="19" t="s">
        <v>482</v>
      </c>
      <c r="E270"/>
      <c r="F270" s="193"/>
      <c r="G270"/>
      <c r="H270" s="154"/>
      <c r="I270" s="21"/>
      <c r="J270" s="21"/>
      <c r="K270" s="21"/>
      <c r="L270" s="162"/>
      <c r="M270" s="163"/>
      <c r="N270" s="21"/>
      <c r="O270" s="21"/>
      <c r="P270" s="21"/>
      <c r="Q270" s="9"/>
      <c r="R270" s="9"/>
      <c r="S270" s="9"/>
      <c r="T270" s="9"/>
      <c r="U270" s="9"/>
      <c r="V270" s="9"/>
    </row>
    <row r="271" spans="1:22" s="160" customFormat="1">
      <c r="A271" s="156"/>
      <c r="B271" s="157">
        <v>2295</v>
      </c>
      <c r="C271" s="182" t="s">
        <v>1029</v>
      </c>
      <c r="D271" s="182" t="s">
        <v>1030</v>
      </c>
      <c r="E271" s="184" t="s">
        <v>0</v>
      </c>
      <c r="F271" s="179">
        <v>0</v>
      </c>
      <c r="G271" s="180">
        <f>VLOOKUP(Tablo1345343423232342[[#This Row],[Ürün Kodu]],GMA!$A:$B,2,0)</f>
        <v>17546.140350877195</v>
      </c>
      <c r="H271" s="154">
        <v>0</v>
      </c>
      <c r="I271" s="21">
        <f>Tablo1345343423232342[[#This Row],[Adet Fiyatı
KDV HARİÇ
EURO/DOLAR]]-(Tablo1345343423232342[[#This Row],[Adet Fiyatı
KDV HARİÇ
EURO/DOLAR]]*Tablo1345343423232342[[#This Row],[İskonto]])</f>
        <v>17546.140350877195</v>
      </c>
      <c r="J271" s="21">
        <f>Tablo1345343423232342[[#This Row],[Miktar]]*Tablo1345343423232342[[#This Row],[İskontolu 
Birim Fiyat
KDV HARİÇ]]</f>
        <v>0</v>
      </c>
      <c r="K271" s="21">
        <f>Tablo1345343423232342[[#This Row],[İskontolu 
Toplam Fiyat
KDV HARİÇ]]*1.2</f>
        <v>0</v>
      </c>
      <c r="L271" s="162"/>
      <c r="M271" s="163">
        <f>Tablo1345343423232342[[#This Row],[Adet Fiyatı
KDV HARİÇ
EURO/DOLAR]]-(Tablo1345343423232342[[#This Row],[Adet Fiyatı
KDV HARİÇ
EURO/DOLAR]]*67%)</f>
        <v>5790.226315789474</v>
      </c>
      <c r="N271" s="21">
        <f>Tablo1345343423232342[[#This Row],[Adet Fiyatı
KDV HARİÇ
EURO/DOLAR]]-(Tablo1345343423232342[[#This Row],[Adet Fiyatı
KDV HARİÇ
EURO/DOLAR]]*68%)</f>
        <v>5614.7649122807015</v>
      </c>
      <c r="O271" s="21">
        <f>Tablo1345343423232342[[#This Row],[Adet Fiyatı
KDV HARİÇ
EURO/DOLAR]]-(Tablo1345343423232342[[#This Row],[Adet Fiyatı
KDV HARİÇ
EURO/DOLAR]]*64%)</f>
        <v>6316.6105263157897</v>
      </c>
      <c r="P271" s="21">
        <f>Tablo1345343423232342[[#This Row],[Adet Fiyatı
KDV HARİÇ
EURO/DOLAR]]-(Tablo1345343423232342[[#This Row],[Adet Fiyatı
KDV HARİÇ
EURO/DOLAR]]*66%)</f>
        <v>5965.6877192982465</v>
      </c>
      <c r="Q271" s="9"/>
      <c r="R271" s="9"/>
      <c r="S271" s="9"/>
      <c r="T271" s="9"/>
      <c r="U271" s="9"/>
      <c r="V271" s="9"/>
    </row>
    <row r="272" spans="1:22" s="160" customFormat="1">
      <c r="A272" s="156"/>
      <c r="B272" s="152">
        <v>2300</v>
      </c>
      <c r="C272" s="182" t="s">
        <v>1031</v>
      </c>
      <c r="D272" s="182" t="s">
        <v>1032</v>
      </c>
      <c r="E272" s="184" t="s">
        <v>0</v>
      </c>
      <c r="F272" s="179">
        <v>0</v>
      </c>
      <c r="G272" s="180">
        <f>VLOOKUP(Tablo1345343423232342[[#This Row],[Ürün Kodu]],GMA!$A:$B,2,0)</f>
        <v>18608.684210526317</v>
      </c>
      <c r="H272" s="154">
        <v>0</v>
      </c>
      <c r="I272" s="21">
        <f>Tablo1345343423232342[[#This Row],[Adet Fiyatı
KDV HARİÇ
EURO/DOLAR]]-(Tablo1345343423232342[[#This Row],[Adet Fiyatı
KDV HARİÇ
EURO/DOLAR]]*Tablo1345343423232342[[#This Row],[İskonto]])</f>
        <v>18608.684210526317</v>
      </c>
      <c r="J272" s="21">
        <f>Tablo1345343423232342[[#This Row],[Miktar]]*Tablo1345343423232342[[#This Row],[İskontolu 
Birim Fiyat
KDV HARİÇ]]</f>
        <v>0</v>
      </c>
      <c r="K272" s="21">
        <f>Tablo1345343423232342[[#This Row],[İskontolu 
Toplam Fiyat
KDV HARİÇ]]*1.2</f>
        <v>0</v>
      </c>
      <c r="L272" s="162"/>
      <c r="M272" s="163">
        <f>Tablo1345343423232342[[#This Row],[Adet Fiyatı
KDV HARİÇ
EURO/DOLAR]]-(Tablo1345343423232342[[#This Row],[Adet Fiyatı
KDV HARİÇ
EURO/DOLAR]]*67%)</f>
        <v>6140.8657894736843</v>
      </c>
      <c r="N272" s="21">
        <f>Tablo1345343423232342[[#This Row],[Adet Fiyatı
KDV HARİÇ
EURO/DOLAR]]-(Tablo1345343423232342[[#This Row],[Adet Fiyatı
KDV HARİÇ
EURO/DOLAR]]*68%)</f>
        <v>5954.7789473684206</v>
      </c>
      <c r="O272" s="21">
        <f>Tablo1345343423232342[[#This Row],[Adet Fiyatı
KDV HARİÇ
EURO/DOLAR]]-(Tablo1345343423232342[[#This Row],[Adet Fiyatı
KDV HARİÇ
EURO/DOLAR]]*64%)</f>
        <v>6699.1263157894737</v>
      </c>
      <c r="P272" s="21">
        <f>Tablo1345343423232342[[#This Row],[Adet Fiyatı
KDV HARİÇ
EURO/DOLAR]]-(Tablo1345343423232342[[#This Row],[Adet Fiyatı
KDV HARİÇ
EURO/DOLAR]]*66%)</f>
        <v>6326.9526315789462</v>
      </c>
      <c r="Q272" s="9"/>
      <c r="R272" s="9"/>
      <c r="S272" s="9"/>
      <c r="T272" s="9"/>
      <c r="U272" s="9"/>
      <c r="V272" s="9"/>
    </row>
    <row r="273" spans="1:22" s="160" customFormat="1">
      <c r="A273" s="156"/>
      <c r="B273" s="157">
        <v>2305</v>
      </c>
      <c r="C273" s="182" t="s">
        <v>1033</v>
      </c>
      <c r="D273" s="182" t="s">
        <v>1034</v>
      </c>
      <c r="E273" s="184" t="s">
        <v>0</v>
      </c>
      <c r="F273" s="179">
        <v>0</v>
      </c>
      <c r="G273" s="180">
        <f>VLOOKUP(Tablo1345343423232342[[#This Row],[Ürün Kodu]],GMA!$A:$B,2,0)</f>
        <v>28392.982456140355</v>
      </c>
      <c r="H273" s="154">
        <v>0</v>
      </c>
      <c r="I273" s="21">
        <f>Tablo1345343423232342[[#This Row],[Adet Fiyatı
KDV HARİÇ
EURO/DOLAR]]-(Tablo1345343423232342[[#This Row],[Adet Fiyatı
KDV HARİÇ
EURO/DOLAR]]*Tablo1345343423232342[[#This Row],[İskonto]])</f>
        <v>28392.982456140355</v>
      </c>
      <c r="J273" s="21">
        <f>Tablo1345343423232342[[#This Row],[Miktar]]*Tablo1345343423232342[[#This Row],[İskontolu 
Birim Fiyat
KDV HARİÇ]]</f>
        <v>0</v>
      </c>
      <c r="K273" s="21">
        <f>Tablo1345343423232342[[#This Row],[İskontolu 
Toplam Fiyat
KDV HARİÇ]]*1.2</f>
        <v>0</v>
      </c>
      <c r="L273" s="162"/>
      <c r="M273" s="163">
        <f>Tablo1345343423232342[[#This Row],[Adet Fiyatı
KDV HARİÇ
EURO/DOLAR]]-(Tablo1345343423232342[[#This Row],[Adet Fiyatı
KDV HARİÇ
EURO/DOLAR]]*67%)</f>
        <v>9369.6842105263167</v>
      </c>
      <c r="N273" s="21">
        <f>Tablo1345343423232342[[#This Row],[Adet Fiyatı
KDV HARİÇ
EURO/DOLAR]]-(Tablo1345343423232342[[#This Row],[Adet Fiyatı
KDV HARİÇ
EURO/DOLAR]]*68%)</f>
        <v>9085.7543859649122</v>
      </c>
      <c r="O273" s="21">
        <f>Tablo1345343423232342[[#This Row],[Adet Fiyatı
KDV HARİÇ
EURO/DOLAR]]-(Tablo1345343423232342[[#This Row],[Adet Fiyatı
KDV HARİÇ
EURO/DOLAR]]*64%)</f>
        <v>10221.473684210527</v>
      </c>
      <c r="P273" s="21">
        <f>Tablo1345343423232342[[#This Row],[Adet Fiyatı
KDV HARİÇ
EURO/DOLAR]]-(Tablo1345343423232342[[#This Row],[Adet Fiyatı
KDV HARİÇ
EURO/DOLAR]]*66%)</f>
        <v>9653.6140350877213</v>
      </c>
      <c r="Q273" s="9"/>
      <c r="R273" s="9"/>
      <c r="S273" s="9"/>
      <c r="T273" s="9"/>
      <c r="U273" s="9"/>
      <c r="V273" s="9"/>
    </row>
    <row r="274" spans="1:22" s="160" customFormat="1">
      <c r="A274" s="156"/>
      <c r="B274" s="152">
        <v>2310</v>
      </c>
      <c r="C274" s="182" t="s">
        <v>1035</v>
      </c>
      <c r="D274" s="182" t="s">
        <v>1036</v>
      </c>
      <c r="E274" s="184" t="s">
        <v>0</v>
      </c>
      <c r="F274" s="179">
        <v>0</v>
      </c>
      <c r="G274" s="180">
        <f>VLOOKUP(Tablo1345343423232342[[#This Row],[Ürün Kodu]],GMA!$A:$B,2,0)</f>
        <v>33231.578947368427</v>
      </c>
      <c r="H274" s="154">
        <v>0</v>
      </c>
      <c r="I274" s="21">
        <f>Tablo1345343423232342[[#This Row],[Adet Fiyatı
KDV HARİÇ
EURO/DOLAR]]-(Tablo1345343423232342[[#This Row],[Adet Fiyatı
KDV HARİÇ
EURO/DOLAR]]*Tablo1345343423232342[[#This Row],[İskonto]])</f>
        <v>33231.578947368427</v>
      </c>
      <c r="J274" s="21">
        <f>Tablo1345343423232342[[#This Row],[Miktar]]*Tablo1345343423232342[[#This Row],[İskontolu 
Birim Fiyat
KDV HARİÇ]]</f>
        <v>0</v>
      </c>
      <c r="K274" s="21">
        <f>Tablo1345343423232342[[#This Row],[İskontolu 
Toplam Fiyat
KDV HARİÇ]]*1.2</f>
        <v>0</v>
      </c>
      <c r="L274" s="162"/>
      <c r="M274" s="163">
        <f>Tablo1345343423232342[[#This Row],[Adet Fiyatı
KDV HARİÇ
EURO/DOLAR]]-(Tablo1345343423232342[[#This Row],[Adet Fiyatı
KDV HARİÇ
EURO/DOLAR]]*67%)</f>
        <v>10966.42105263158</v>
      </c>
      <c r="N274" s="21">
        <f>Tablo1345343423232342[[#This Row],[Adet Fiyatı
KDV HARİÇ
EURO/DOLAR]]-(Tablo1345343423232342[[#This Row],[Adet Fiyatı
KDV HARİÇ
EURO/DOLAR]]*68%)</f>
        <v>10634.105263157897</v>
      </c>
      <c r="O274" s="21">
        <f>Tablo1345343423232342[[#This Row],[Adet Fiyatı
KDV HARİÇ
EURO/DOLAR]]-(Tablo1345343423232342[[#This Row],[Adet Fiyatı
KDV HARİÇ
EURO/DOLAR]]*64%)</f>
        <v>11963.368421052633</v>
      </c>
      <c r="P274" s="21">
        <f>Tablo1345343423232342[[#This Row],[Adet Fiyatı
KDV HARİÇ
EURO/DOLAR]]-(Tablo1345343423232342[[#This Row],[Adet Fiyatı
KDV HARİÇ
EURO/DOLAR]]*66%)</f>
        <v>11298.736842105263</v>
      </c>
      <c r="Q274" s="9"/>
      <c r="R274" s="9"/>
      <c r="S274" s="9"/>
      <c r="T274" s="9"/>
      <c r="U274" s="9"/>
      <c r="V274" s="9"/>
    </row>
    <row r="275" spans="1:22" s="160" customFormat="1">
      <c r="A275" s="156"/>
      <c r="B275" s="157">
        <v>2315</v>
      </c>
      <c r="C275" s="182" t="s">
        <v>1037</v>
      </c>
      <c r="D275" s="182" t="s">
        <v>1038</v>
      </c>
      <c r="E275" s="184" t="s">
        <v>0</v>
      </c>
      <c r="F275" s="179">
        <v>0</v>
      </c>
      <c r="G275" s="180">
        <f>VLOOKUP(Tablo1345343423232342[[#This Row],[Ürün Kodu]],GMA!$A:$B,2,0)</f>
        <v>35982.456140350878</v>
      </c>
      <c r="H275" s="154">
        <v>0</v>
      </c>
      <c r="I275" s="21">
        <f>Tablo1345343423232342[[#This Row],[Adet Fiyatı
KDV HARİÇ
EURO/DOLAR]]-(Tablo1345343423232342[[#This Row],[Adet Fiyatı
KDV HARİÇ
EURO/DOLAR]]*Tablo1345343423232342[[#This Row],[İskonto]])</f>
        <v>35982.456140350878</v>
      </c>
      <c r="J275" s="21">
        <f>Tablo1345343423232342[[#This Row],[Miktar]]*Tablo1345343423232342[[#This Row],[İskontolu 
Birim Fiyat
KDV HARİÇ]]</f>
        <v>0</v>
      </c>
      <c r="K275" s="21">
        <f>Tablo1345343423232342[[#This Row],[İskontolu 
Toplam Fiyat
KDV HARİÇ]]*1.2</f>
        <v>0</v>
      </c>
      <c r="L275" s="162"/>
      <c r="M275" s="163">
        <f>Tablo1345343423232342[[#This Row],[Adet Fiyatı
KDV HARİÇ
EURO/DOLAR]]-(Tablo1345343423232342[[#This Row],[Adet Fiyatı
KDV HARİÇ
EURO/DOLAR]]*67%)</f>
        <v>11874.21052631579</v>
      </c>
      <c r="N275" s="21">
        <f>Tablo1345343423232342[[#This Row],[Adet Fiyatı
KDV HARİÇ
EURO/DOLAR]]-(Tablo1345343423232342[[#This Row],[Adet Fiyatı
KDV HARİÇ
EURO/DOLAR]]*68%)</f>
        <v>11514.385964912279</v>
      </c>
      <c r="O275" s="21">
        <f>Tablo1345343423232342[[#This Row],[Adet Fiyatı
KDV HARİÇ
EURO/DOLAR]]-(Tablo1345343423232342[[#This Row],[Adet Fiyatı
KDV HARİÇ
EURO/DOLAR]]*64%)</f>
        <v>12953.684210526317</v>
      </c>
      <c r="P275" s="21">
        <f>Tablo1345343423232342[[#This Row],[Adet Fiyatı
KDV HARİÇ
EURO/DOLAR]]-(Tablo1345343423232342[[#This Row],[Adet Fiyatı
KDV HARİÇ
EURO/DOLAR]]*66%)</f>
        <v>12234.035087719298</v>
      </c>
      <c r="Q275" s="9"/>
      <c r="R275" s="9"/>
      <c r="S275" s="9"/>
      <c r="T275" s="9"/>
      <c r="U275" s="9"/>
      <c r="V275" s="9"/>
    </row>
    <row r="276" spans="1:22" s="160" customFormat="1">
      <c r="A276" s="156"/>
      <c r="B276" s="152">
        <v>2320</v>
      </c>
      <c r="C276" s="182" t="s">
        <v>1039</v>
      </c>
      <c r="D276" s="182" t="s">
        <v>1040</v>
      </c>
      <c r="E276" s="184" t="s">
        <v>0</v>
      </c>
      <c r="F276" s="179">
        <v>0</v>
      </c>
      <c r="G276" s="180">
        <f>VLOOKUP(Tablo1345343423232342[[#This Row],[Ürün Kodu]],GMA!$A:$B,2,0)</f>
        <v>33262.280701754389</v>
      </c>
      <c r="H276" s="154">
        <v>0</v>
      </c>
      <c r="I276" s="21">
        <f>Tablo1345343423232342[[#This Row],[Adet Fiyatı
KDV HARİÇ
EURO/DOLAR]]-(Tablo1345343423232342[[#This Row],[Adet Fiyatı
KDV HARİÇ
EURO/DOLAR]]*Tablo1345343423232342[[#This Row],[İskonto]])</f>
        <v>33262.280701754389</v>
      </c>
      <c r="J276" s="21">
        <f>Tablo1345343423232342[[#This Row],[Miktar]]*Tablo1345343423232342[[#This Row],[İskontolu 
Birim Fiyat
KDV HARİÇ]]</f>
        <v>0</v>
      </c>
      <c r="K276" s="21">
        <f>Tablo1345343423232342[[#This Row],[İskontolu 
Toplam Fiyat
KDV HARİÇ]]*1.2</f>
        <v>0</v>
      </c>
      <c r="L276" s="162"/>
      <c r="M276" s="163">
        <f>Tablo1345343423232342[[#This Row],[Adet Fiyatı
KDV HARİÇ
EURO/DOLAR]]-(Tablo1345343423232342[[#This Row],[Adet Fiyatı
KDV HARİÇ
EURO/DOLAR]]*67%)</f>
        <v>10976.552631578947</v>
      </c>
      <c r="N276" s="21">
        <f>Tablo1345343423232342[[#This Row],[Adet Fiyatı
KDV HARİÇ
EURO/DOLAR]]-(Tablo1345343423232342[[#This Row],[Adet Fiyatı
KDV HARİÇ
EURO/DOLAR]]*68%)</f>
        <v>10643.929824561405</v>
      </c>
      <c r="O276" s="21">
        <f>Tablo1345343423232342[[#This Row],[Adet Fiyatı
KDV HARİÇ
EURO/DOLAR]]-(Tablo1345343423232342[[#This Row],[Adet Fiyatı
KDV HARİÇ
EURO/DOLAR]]*64%)</f>
        <v>11974.42105263158</v>
      </c>
      <c r="P276" s="21">
        <f>Tablo1345343423232342[[#This Row],[Adet Fiyatı
KDV HARİÇ
EURO/DOLAR]]-(Tablo1345343423232342[[#This Row],[Adet Fiyatı
KDV HARİÇ
EURO/DOLAR]]*66%)</f>
        <v>11309.175438596492</v>
      </c>
      <c r="Q276" s="9"/>
      <c r="R276" s="9"/>
      <c r="S276" s="9"/>
      <c r="T276" s="9"/>
      <c r="U276" s="9"/>
      <c r="V276" s="9"/>
    </row>
    <row r="277" spans="1:22" s="160" customFormat="1">
      <c r="A277" s="156"/>
      <c r="B277" s="157">
        <v>2325</v>
      </c>
      <c r="C277" s="182" t="s">
        <v>1041</v>
      </c>
      <c r="D277" s="182" t="s">
        <v>1042</v>
      </c>
      <c r="E277" s="184" t="s">
        <v>0</v>
      </c>
      <c r="F277" s="179">
        <v>0</v>
      </c>
      <c r="G277" s="180">
        <f>VLOOKUP(Tablo1345343423232342[[#This Row],[Ürün Kodu]],GMA!$A:$B,2,0)</f>
        <v>37615.789473684214</v>
      </c>
      <c r="H277" s="154">
        <v>0</v>
      </c>
      <c r="I277" s="21">
        <f>Tablo1345343423232342[[#This Row],[Adet Fiyatı
KDV HARİÇ
EURO/DOLAR]]-(Tablo1345343423232342[[#This Row],[Adet Fiyatı
KDV HARİÇ
EURO/DOLAR]]*Tablo1345343423232342[[#This Row],[İskonto]])</f>
        <v>37615.789473684214</v>
      </c>
      <c r="J277" s="21">
        <f>Tablo1345343423232342[[#This Row],[Miktar]]*Tablo1345343423232342[[#This Row],[İskontolu 
Birim Fiyat
KDV HARİÇ]]</f>
        <v>0</v>
      </c>
      <c r="K277" s="21">
        <f>Tablo1345343423232342[[#This Row],[İskontolu 
Toplam Fiyat
KDV HARİÇ]]*1.2</f>
        <v>0</v>
      </c>
      <c r="L277" s="162"/>
      <c r="M277" s="163">
        <f>Tablo1345343423232342[[#This Row],[Adet Fiyatı
KDV HARİÇ
EURO/DOLAR]]-(Tablo1345343423232342[[#This Row],[Adet Fiyatı
KDV HARİÇ
EURO/DOLAR]]*67%)</f>
        <v>12413.21052631579</v>
      </c>
      <c r="N277" s="21">
        <f>Tablo1345343423232342[[#This Row],[Adet Fiyatı
KDV HARİÇ
EURO/DOLAR]]-(Tablo1345343423232342[[#This Row],[Adet Fiyatı
KDV HARİÇ
EURO/DOLAR]]*68%)</f>
        <v>12037.052631578947</v>
      </c>
      <c r="O277" s="21">
        <f>Tablo1345343423232342[[#This Row],[Adet Fiyatı
KDV HARİÇ
EURO/DOLAR]]-(Tablo1345343423232342[[#This Row],[Adet Fiyatı
KDV HARİÇ
EURO/DOLAR]]*64%)</f>
        <v>13541.684210526317</v>
      </c>
      <c r="P277" s="21">
        <f>Tablo1345343423232342[[#This Row],[Adet Fiyatı
KDV HARİÇ
EURO/DOLAR]]-(Tablo1345343423232342[[#This Row],[Adet Fiyatı
KDV HARİÇ
EURO/DOLAR]]*66%)</f>
        <v>12789.36842105263</v>
      </c>
      <c r="Q277" s="9"/>
      <c r="R277" s="9"/>
      <c r="S277" s="9"/>
      <c r="T277" s="9"/>
      <c r="U277" s="9"/>
      <c r="V277" s="9"/>
    </row>
    <row r="278" spans="1:22" s="160" customFormat="1">
      <c r="A278" s="156"/>
      <c r="B278" s="152">
        <v>2330</v>
      </c>
      <c r="C278" s="182" t="s">
        <v>1043</v>
      </c>
      <c r="D278" s="182" t="s">
        <v>1044</v>
      </c>
      <c r="E278" s="184" t="s">
        <v>0</v>
      </c>
      <c r="F278" s="179">
        <v>0</v>
      </c>
      <c r="G278" s="180">
        <f>VLOOKUP(Tablo1345343423232342[[#This Row],[Ürün Kodu]],GMA!$A:$B,2,0)</f>
        <v>43301.754385964916</v>
      </c>
      <c r="H278" s="154">
        <v>0</v>
      </c>
      <c r="I278" s="21">
        <f>Tablo1345343423232342[[#This Row],[Adet Fiyatı
KDV HARİÇ
EURO/DOLAR]]-(Tablo1345343423232342[[#This Row],[Adet Fiyatı
KDV HARİÇ
EURO/DOLAR]]*Tablo1345343423232342[[#This Row],[İskonto]])</f>
        <v>43301.754385964916</v>
      </c>
      <c r="J278" s="21">
        <f>Tablo1345343423232342[[#This Row],[Miktar]]*Tablo1345343423232342[[#This Row],[İskontolu 
Birim Fiyat
KDV HARİÇ]]</f>
        <v>0</v>
      </c>
      <c r="K278" s="21">
        <f>Tablo1345343423232342[[#This Row],[İskontolu 
Toplam Fiyat
KDV HARİÇ]]*1.2</f>
        <v>0</v>
      </c>
      <c r="L278" s="162"/>
      <c r="M278" s="163">
        <f>Tablo1345343423232342[[#This Row],[Adet Fiyatı
KDV HARİÇ
EURO/DOLAR]]-(Tablo1345343423232342[[#This Row],[Adet Fiyatı
KDV HARİÇ
EURO/DOLAR]]*67%)</f>
        <v>14289.57894736842</v>
      </c>
      <c r="N278" s="21">
        <f>Tablo1345343423232342[[#This Row],[Adet Fiyatı
KDV HARİÇ
EURO/DOLAR]]-(Tablo1345343423232342[[#This Row],[Adet Fiyatı
KDV HARİÇ
EURO/DOLAR]]*68%)</f>
        <v>13856.561403508771</v>
      </c>
      <c r="O278" s="21">
        <f>Tablo1345343423232342[[#This Row],[Adet Fiyatı
KDV HARİÇ
EURO/DOLAR]]-(Tablo1345343423232342[[#This Row],[Adet Fiyatı
KDV HARİÇ
EURO/DOLAR]]*64%)</f>
        <v>15588.63157894737</v>
      </c>
      <c r="P278" s="21">
        <f>Tablo1345343423232342[[#This Row],[Adet Fiyatı
KDV HARİÇ
EURO/DOLAR]]-(Tablo1345343423232342[[#This Row],[Adet Fiyatı
KDV HARİÇ
EURO/DOLAR]]*66%)</f>
        <v>14722.596491228069</v>
      </c>
      <c r="Q278" s="9"/>
      <c r="R278" s="9"/>
      <c r="S278" s="9"/>
      <c r="T278" s="9"/>
      <c r="U278" s="9"/>
      <c r="V278" s="9"/>
    </row>
    <row r="279" spans="1:22" s="160" customFormat="1">
      <c r="A279" s="156"/>
      <c r="B279" s="157">
        <v>2335</v>
      </c>
      <c r="C279" s="182" t="s">
        <v>383</v>
      </c>
      <c r="D279" s="182" t="s">
        <v>930</v>
      </c>
      <c r="E279" s="184" t="s">
        <v>0</v>
      </c>
      <c r="F279" s="179">
        <v>0</v>
      </c>
      <c r="G279" s="180">
        <f>VLOOKUP(Tablo1345343423232342[[#This Row],[Ürün Kodu]],GMA!$A:$B,2,0)</f>
        <v>55590.554385964919</v>
      </c>
      <c r="H279" s="154">
        <v>0</v>
      </c>
      <c r="I279" s="21">
        <f>Tablo1345343423232342[[#This Row],[Adet Fiyatı
KDV HARİÇ
EURO/DOLAR]]-(Tablo1345343423232342[[#This Row],[Adet Fiyatı
KDV HARİÇ
EURO/DOLAR]]*Tablo1345343423232342[[#This Row],[İskonto]])</f>
        <v>55590.554385964919</v>
      </c>
      <c r="J279" s="21">
        <f>Tablo1345343423232342[[#This Row],[Miktar]]*Tablo1345343423232342[[#This Row],[İskontolu 
Birim Fiyat
KDV HARİÇ]]</f>
        <v>0</v>
      </c>
      <c r="K279" s="21">
        <f>Tablo1345343423232342[[#This Row],[İskontolu 
Toplam Fiyat
KDV HARİÇ]]*1.2</f>
        <v>0</v>
      </c>
      <c r="L279" s="162"/>
      <c r="M279" s="163">
        <f>Tablo1345343423232342[[#This Row],[Adet Fiyatı
KDV HARİÇ
EURO/DOLAR]]-(Tablo1345343423232342[[#This Row],[Adet Fiyatı
KDV HARİÇ
EURO/DOLAR]]*67%)</f>
        <v>18344.882947368424</v>
      </c>
      <c r="N279" s="21">
        <f>Tablo1345343423232342[[#This Row],[Adet Fiyatı
KDV HARİÇ
EURO/DOLAR]]-(Tablo1345343423232342[[#This Row],[Adet Fiyatı
KDV HARİÇ
EURO/DOLAR]]*68%)</f>
        <v>17788.977403508768</v>
      </c>
      <c r="O279" s="21">
        <f>Tablo1345343423232342[[#This Row],[Adet Fiyatı
KDV HARİÇ
EURO/DOLAR]]-(Tablo1345343423232342[[#This Row],[Adet Fiyatı
KDV HARİÇ
EURO/DOLAR]]*64%)</f>
        <v>20012.599578947367</v>
      </c>
      <c r="P279" s="21">
        <f>Tablo1345343423232342[[#This Row],[Adet Fiyatı
KDV HARİÇ
EURO/DOLAR]]-(Tablo1345343423232342[[#This Row],[Adet Fiyatı
KDV HARİÇ
EURO/DOLAR]]*66%)</f>
        <v>18900.788491228072</v>
      </c>
      <c r="Q279" s="9"/>
      <c r="R279" s="9"/>
      <c r="S279" s="9"/>
      <c r="T279" s="9"/>
      <c r="U279" s="9"/>
      <c r="V279" s="9"/>
    </row>
    <row r="280" spans="1:22" s="160" customFormat="1">
      <c r="A280" s="156"/>
      <c r="B280" s="152">
        <v>2340</v>
      </c>
      <c r="C280" s="182" t="s">
        <v>1045</v>
      </c>
      <c r="D280" s="182" t="s">
        <v>1046</v>
      </c>
      <c r="E280" s="184" t="s">
        <v>0</v>
      </c>
      <c r="F280" s="179">
        <v>0</v>
      </c>
      <c r="G280" s="180">
        <f>VLOOKUP(Tablo1345343423232342[[#This Row],[Ürün Kodu]],GMA!$A:$B,2,0)</f>
        <v>48809.649122807023</v>
      </c>
      <c r="H280" s="154">
        <v>0</v>
      </c>
      <c r="I280" s="21">
        <f>Tablo1345343423232342[[#This Row],[Adet Fiyatı
KDV HARİÇ
EURO/DOLAR]]-(Tablo1345343423232342[[#This Row],[Adet Fiyatı
KDV HARİÇ
EURO/DOLAR]]*Tablo1345343423232342[[#This Row],[İskonto]])</f>
        <v>48809.649122807023</v>
      </c>
      <c r="J280" s="21">
        <f>Tablo1345343423232342[[#This Row],[Miktar]]*Tablo1345343423232342[[#This Row],[İskontolu 
Birim Fiyat
KDV HARİÇ]]</f>
        <v>0</v>
      </c>
      <c r="K280" s="21">
        <f>Tablo1345343423232342[[#This Row],[İskontolu 
Toplam Fiyat
KDV HARİÇ]]*1.2</f>
        <v>0</v>
      </c>
      <c r="L280" s="162"/>
      <c r="M280" s="163">
        <f>Tablo1345343423232342[[#This Row],[Adet Fiyatı
KDV HARİÇ
EURO/DOLAR]]-(Tablo1345343423232342[[#This Row],[Adet Fiyatı
KDV HARİÇ
EURO/DOLAR]]*67%)</f>
        <v>16107.184210526317</v>
      </c>
      <c r="N280" s="21">
        <f>Tablo1345343423232342[[#This Row],[Adet Fiyatı
KDV HARİÇ
EURO/DOLAR]]-(Tablo1345343423232342[[#This Row],[Adet Fiyatı
KDV HARİÇ
EURO/DOLAR]]*68%)</f>
        <v>15619.087719298244</v>
      </c>
      <c r="O280" s="21">
        <f>Tablo1345343423232342[[#This Row],[Adet Fiyatı
KDV HARİÇ
EURO/DOLAR]]-(Tablo1345343423232342[[#This Row],[Adet Fiyatı
KDV HARİÇ
EURO/DOLAR]]*64%)</f>
        <v>17571.473684210527</v>
      </c>
      <c r="P280" s="21">
        <f>Tablo1345343423232342[[#This Row],[Adet Fiyatı
KDV HARİÇ
EURO/DOLAR]]-(Tablo1345343423232342[[#This Row],[Adet Fiyatı
KDV HARİÇ
EURO/DOLAR]]*66%)</f>
        <v>16595.280701754386</v>
      </c>
      <c r="Q280" s="9"/>
      <c r="R280" s="9"/>
      <c r="S280" s="9"/>
      <c r="T280" s="9"/>
      <c r="U280" s="9"/>
      <c r="V280" s="9"/>
    </row>
    <row r="281" spans="1:22" s="160" customFormat="1">
      <c r="A281" s="156"/>
      <c r="B281" s="157">
        <v>2345</v>
      </c>
      <c r="C281" s="182" t="s">
        <v>1047</v>
      </c>
      <c r="D281" s="182" t="s">
        <v>1048</v>
      </c>
      <c r="E281" s="184" t="s">
        <v>0</v>
      </c>
      <c r="F281" s="179">
        <v>0</v>
      </c>
      <c r="G281" s="180">
        <f>VLOOKUP(Tablo1345343423232342[[#This Row],[Ürün Kodu]],GMA!$A:$B,2,0)</f>
        <v>53310.526315789481</v>
      </c>
      <c r="H281" s="154">
        <v>0</v>
      </c>
      <c r="I281" s="21">
        <f>Tablo1345343423232342[[#This Row],[Adet Fiyatı
KDV HARİÇ
EURO/DOLAR]]-(Tablo1345343423232342[[#This Row],[Adet Fiyatı
KDV HARİÇ
EURO/DOLAR]]*Tablo1345343423232342[[#This Row],[İskonto]])</f>
        <v>53310.526315789481</v>
      </c>
      <c r="J281" s="21">
        <f>Tablo1345343423232342[[#This Row],[Miktar]]*Tablo1345343423232342[[#This Row],[İskontolu 
Birim Fiyat
KDV HARİÇ]]</f>
        <v>0</v>
      </c>
      <c r="K281" s="21">
        <f>Tablo1345343423232342[[#This Row],[İskontolu 
Toplam Fiyat
KDV HARİÇ]]*1.2</f>
        <v>0</v>
      </c>
      <c r="L281" s="162"/>
      <c r="M281" s="163">
        <f>Tablo1345343423232342[[#This Row],[Adet Fiyatı
KDV HARİÇ
EURO/DOLAR]]-(Tablo1345343423232342[[#This Row],[Adet Fiyatı
KDV HARİÇ
EURO/DOLAR]]*67%)</f>
        <v>17592.473684210527</v>
      </c>
      <c r="N281" s="21">
        <f>Tablo1345343423232342[[#This Row],[Adet Fiyatı
KDV HARİÇ
EURO/DOLAR]]-(Tablo1345343423232342[[#This Row],[Adet Fiyatı
KDV HARİÇ
EURO/DOLAR]]*68%)</f>
        <v>17059.368421052633</v>
      </c>
      <c r="O281" s="21">
        <f>Tablo1345343423232342[[#This Row],[Adet Fiyatı
KDV HARİÇ
EURO/DOLAR]]-(Tablo1345343423232342[[#This Row],[Adet Fiyatı
KDV HARİÇ
EURO/DOLAR]]*64%)</f>
        <v>19191.789473684214</v>
      </c>
      <c r="P281" s="21">
        <f>Tablo1345343423232342[[#This Row],[Adet Fiyatı
KDV HARİÇ
EURO/DOLAR]]-(Tablo1345343423232342[[#This Row],[Adet Fiyatı
KDV HARİÇ
EURO/DOLAR]]*66%)</f>
        <v>18125.57894736842</v>
      </c>
      <c r="Q281" s="9"/>
      <c r="R281" s="9"/>
      <c r="S281" s="9"/>
      <c r="T281" s="9"/>
      <c r="U281" s="9"/>
      <c r="V281" s="9"/>
    </row>
    <row r="282" spans="1:22" s="160" customFormat="1">
      <c r="A282" s="156"/>
      <c r="B282" s="152">
        <v>2350</v>
      </c>
      <c r="C282" s="182" t="s">
        <v>384</v>
      </c>
      <c r="D282" s="182" t="s">
        <v>931</v>
      </c>
      <c r="E282" s="184" t="s">
        <v>0</v>
      </c>
      <c r="F282" s="179">
        <v>0</v>
      </c>
      <c r="G282" s="180">
        <f>VLOOKUP(Tablo1345343423232342[[#This Row],[Ürün Kodu]],GMA!$A:$B,2,0)</f>
        <v>61152.561403508778</v>
      </c>
      <c r="H282" s="154">
        <v>0</v>
      </c>
      <c r="I282" s="21">
        <f>Tablo1345343423232342[[#This Row],[Adet Fiyatı
KDV HARİÇ
EURO/DOLAR]]-(Tablo1345343423232342[[#This Row],[Adet Fiyatı
KDV HARİÇ
EURO/DOLAR]]*Tablo1345343423232342[[#This Row],[İskonto]])</f>
        <v>61152.561403508778</v>
      </c>
      <c r="J282" s="21">
        <f>Tablo1345343423232342[[#This Row],[Miktar]]*Tablo1345343423232342[[#This Row],[İskontolu 
Birim Fiyat
KDV HARİÇ]]</f>
        <v>0</v>
      </c>
      <c r="K282" s="21">
        <f>Tablo1345343423232342[[#This Row],[İskontolu 
Toplam Fiyat
KDV HARİÇ]]*1.2</f>
        <v>0</v>
      </c>
      <c r="L282" s="162"/>
      <c r="M282" s="163">
        <f>Tablo1345343423232342[[#This Row],[Adet Fiyatı
KDV HARİÇ
EURO/DOLAR]]-(Tablo1345343423232342[[#This Row],[Adet Fiyatı
KDV HARİÇ
EURO/DOLAR]]*67%)</f>
        <v>20180.345263157891</v>
      </c>
      <c r="N282" s="21">
        <f>Tablo1345343423232342[[#This Row],[Adet Fiyatı
KDV HARİÇ
EURO/DOLAR]]-(Tablo1345343423232342[[#This Row],[Adet Fiyatı
KDV HARİÇ
EURO/DOLAR]]*68%)</f>
        <v>19568.819649122808</v>
      </c>
      <c r="O282" s="21">
        <f>Tablo1345343423232342[[#This Row],[Adet Fiyatı
KDV HARİÇ
EURO/DOLAR]]-(Tablo1345343423232342[[#This Row],[Adet Fiyatı
KDV HARİÇ
EURO/DOLAR]]*64%)</f>
        <v>22014.922105263162</v>
      </c>
      <c r="P282" s="21">
        <f>Tablo1345343423232342[[#This Row],[Adet Fiyatı
KDV HARİÇ
EURO/DOLAR]]-(Tablo1345343423232342[[#This Row],[Adet Fiyatı
KDV HARİÇ
EURO/DOLAR]]*66%)</f>
        <v>20791.870877192981</v>
      </c>
      <c r="Q282" s="9"/>
      <c r="R282" s="9"/>
      <c r="S282" s="9"/>
      <c r="T282" s="9"/>
      <c r="U282" s="9"/>
      <c r="V282" s="9"/>
    </row>
    <row r="283" spans="1:22" s="160" customFormat="1">
      <c r="A283" s="156"/>
      <c r="B283" s="157">
        <v>2355</v>
      </c>
      <c r="C283" s="182" t="s">
        <v>1049</v>
      </c>
      <c r="D283" s="182" t="s">
        <v>1050</v>
      </c>
      <c r="E283" s="184" t="s">
        <v>0</v>
      </c>
      <c r="F283" s="179">
        <v>0</v>
      </c>
      <c r="G283" s="180">
        <f>VLOOKUP(Tablo1345343423232342[[#This Row],[Ürün Kodu]],GMA!$A:$B,2,0)</f>
        <v>58701.754385964916</v>
      </c>
      <c r="H283" s="154">
        <v>0</v>
      </c>
      <c r="I283" s="21">
        <f>Tablo1345343423232342[[#This Row],[Adet Fiyatı
KDV HARİÇ
EURO/DOLAR]]-(Tablo1345343423232342[[#This Row],[Adet Fiyatı
KDV HARİÇ
EURO/DOLAR]]*Tablo1345343423232342[[#This Row],[İskonto]])</f>
        <v>58701.754385964916</v>
      </c>
      <c r="J283" s="21">
        <f>Tablo1345343423232342[[#This Row],[Miktar]]*Tablo1345343423232342[[#This Row],[İskontolu 
Birim Fiyat
KDV HARİÇ]]</f>
        <v>0</v>
      </c>
      <c r="K283" s="21">
        <f>Tablo1345343423232342[[#This Row],[İskontolu 
Toplam Fiyat
KDV HARİÇ]]*1.2</f>
        <v>0</v>
      </c>
      <c r="L283" s="162"/>
      <c r="M283" s="163">
        <f>Tablo1345343423232342[[#This Row],[Adet Fiyatı
KDV HARİÇ
EURO/DOLAR]]-(Tablo1345343423232342[[#This Row],[Adet Fiyatı
KDV HARİÇ
EURO/DOLAR]]*67%)</f>
        <v>19371.57894736842</v>
      </c>
      <c r="N283" s="21">
        <f>Tablo1345343423232342[[#This Row],[Adet Fiyatı
KDV HARİÇ
EURO/DOLAR]]-(Tablo1345343423232342[[#This Row],[Adet Fiyatı
KDV HARİÇ
EURO/DOLAR]]*68%)</f>
        <v>18784.561403508771</v>
      </c>
      <c r="O283" s="21">
        <f>Tablo1345343423232342[[#This Row],[Adet Fiyatı
KDV HARİÇ
EURO/DOLAR]]-(Tablo1345343423232342[[#This Row],[Adet Fiyatı
KDV HARİÇ
EURO/DOLAR]]*64%)</f>
        <v>21132.631578947367</v>
      </c>
      <c r="P283" s="21">
        <f>Tablo1345343423232342[[#This Row],[Adet Fiyatı
KDV HARİÇ
EURO/DOLAR]]-(Tablo1345343423232342[[#This Row],[Adet Fiyatı
KDV HARİÇ
EURO/DOLAR]]*66%)</f>
        <v>19958.596491228069</v>
      </c>
      <c r="Q283" s="9"/>
      <c r="R283" s="9"/>
      <c r="S283" s="9"/>
      <c r="T283" s="9"/>
      <c r="U283" s="9"/>
      <c r="V283" s="9"/>
    </row>
    <row r="284" spans="1:22">
      <c r="B284" s="152">
        <v>2360</v>
      </c>
      <c r="C284" s="182" t="s">
        <v>1051</v>
      </c>
      <c r="D284" s="182" t="s">
        <v>1052</v>
      </c>
      <c r="E284" s="184" t="s">
        <v>0</v>
      </c>
      <c r="F284" s="179">
        <v>0</v>
      </c>
      <c r="G284" s="180">
        <f>VLOOKUP(Tablo1345343423232342[[#This Row],[Ürün Kodu]],GMA!$A:$B,2,0)</f>
        <v>108892.98245614037</v>
      </c>
      <c r="H284" s="154">
        <v>0</v>
      </c>
      <c r="I284" s="21">
        <f>Tablo1345343423232342[[#This Row],[Adet Fiyatı
KDV HARİÇ
EURO/DOLAR]]-(Tablo1345343423232342[[#This Row],[Adet Fiyatı
KDV HARİÇ
EURO/DOLAR]]*Tablo1345343423232342[[#This Row],[İskonto]])</f>
        <v>108892.98245614037</v>
      </c>
      <c r="J284" s="21">
        <f>Tablo1345343423232342[[#This Row],[Miktar]]*Tablo1345343423232342[[#This Row],[İskontolu 
Birim Fiyat
KDV HARİÇ]]</f>
        <v>0</v>
      </c>
      <c r="K284" s="21">
        <f>Tablo1345343423232342[[#This Row],[İskontolu 
Toplam Fiyat
KDV HARİÇ]]*1.2</f>
        <v>0</v>
      </c>
      <c r="L284" s="162"/>
      <c r="M284" s="163">
        <f>Tablo1345343423232342[[#This Row],[Adet Fiyatı
KDV HARİÇ
EURO/DOLAR]]-(Tablo1345343423232342[[#This Row],[Adet Fiyatı
KDV HARİÇ
EURO/DOLAR]]*67%)</f>
        <v>35934.68421052632</v>
      </c>
      <c r="N284" s="21">
        <f>Tablo1345343423232342[[#This Row],[Adet Fiyatı
KDV HARİÇ
EURO/DOLAR]]-(Tablo1345343423232342[[#This Row],[Adet Fiyatı
KDV HARİÇ
EURO/DOLAR]]*68%)</f>
        <v>34845.754385964916</v>
      </c>
      <c r="O284" s="21">
        <f>Tablo1345343423232342[[#This Row],[Adet Fiyatı
KDV HARİÇ
EURO/DOLAR]]-(Tablo1345343423232342[[#This Row],[Adet Fiyatı
KDV HARİÇ
EURO/DOLAR]]*64%)</f>
        <v>39201.473684210534</v>
      </c>
      <c r="P284" s="21">
        <f>Tablo1345343423232342[[#This Row],[Adet Fiyatı
KDV HARİÇ
EURO/DOLAR]]-(Tablo1345343423232342[[#This Row],[Adet Fiyatı
KDV HARİÇ
EURO/DOLAR]]*66%)</f>
        <v>37023.614035087725</v>
      </c>
    </row>
    <row r="285" spans="1:22">
      <c r="B285" s="157">
        <v>2365</v>
      </c>
      <c r="C285" s="182" t="s">
        <v>1053</v>
      </c>
      <c r="D285" s="182" t="s">
        <v>1054</v>
      </c>
      <c r="E285" s="184" t="s">
        <v>0</v>
      </c>
      <c r="F285" s="179">
        <v>0</v>
      </c>
      <c r="G285" s="180">
        <f>VLOOKUP(Tablo1345343423232342[[#This Row],[Ürün Kodu]],GMA!$A:$B,2,0)</f>
        <v>121775.43859649124</v>
      </c>
      <c r="H285" s="154">
        <v>0</v>
      </c>
      <c r="I285" s="21">
        <f>Tablo1345343423232342[[#This Row],[Adet Fiyatı
KDV HARİÇ
EURO/DOLAR]]-(Tablo1345343423232342[[#This Row],[Adet Fiyatı
KDV HARİÇ
EURO/DOLAR]]*Tablo1345343423232342[[#This Row],[İskonto]])</f>
        <v>121775.43859649124</v>
      </c>
      <c r="J285" s="21">
        <f>Tablo1345343423232342[[#This Row],[Miktar]]*Tablo1345343423232342[[#This Row],[İskontolu 
Birim Fiyat
KDV HARİÇ]]</f>
        <v>0</v>
      </c>
      <c r="K285" s="21">
        <f>Tablo1345343423232342[[#This Row],[İskontolu 
Toplam Fiyat
KDV HARİÇ]]*1.2</f>
        <v>0</v>
      </c>
      <c r="L285" s="162"/>
      <c r="M285" s="163">
        <f>Tablo1345343423232342[[#This Row],[Adet Fiyatı
KDV HARİÇ
EURO/DOLAR]]-(Tablo1345343423232342[[#This Row],[Adet Fiyatı
KDV HARİÇ
EURO/DOLAR]]*67%)</f>
        <v>40185.894736842107</v>
      </c>
      <c r="N285" s="21">
        <f>Tablo1345343423232342[[#This Row],[Adet Fiyatı
KDV HARİÇ
EURO/DOLAR]]-(Tablo1345343423232342[[#This Row],[Adet Fiyatı
KDV HARİÇ
EURO/DOLAR]]*68%)</f>
        <v>38968.140350877191</v>
      </c>
      <c r="O285" s="21">
        <f>Tablo1345343423232342[[#This Row],[Adet Fiyatı
KDV HARİÇ
EURO/DOLAR]]-(Tablo1345343423232342[[#This Row],[Adet Fiyatı
KDV HARİÇ
EURO/DOLAR]]*64%)</f>
        <v>43839.15789473684</v>
      </c>
      <c r="P285" s="21">
        <f>Tablo1345343423232342[[#This Row],[Adet Fiyatı
KDV HARİÇ
EURO/DOLAR]]-(Tablo1345343423232342[[#This Row],[Adet Fiyatı
KDV HARİÇ
EURO/DOLAR]]*66%)</f>
        <v>41403.649122807023</v>
      </c>
    </row>
    <row r="286" spans="1:22" ht="12">
      <c r="B286" s="152">
        <v>2370</v>
      </c>
      <c r="C286" s="60" t="s">
        <v>851</v>
      </c>
      <c r="D286" s="61" t="s">
        <v>676</v>
      </c>
      <c r="E286" s="10"/>
      <c r="F286" s="153"/>
      <c r="G286" s="17"/>
      <c r="H286" s="154"/>
      <c r="I286" s="70"/>
      <c r="J286" s="70"/>
      <c r="K286" s="70"/>
      <c r="L286" s="166"/>
      <c r="M286" s="17"/>
      <c r="N286" s="17"/>
      <c r="O286" s="70"/>
      <c r="P286" s="70"/>
    </row>
    <row r="287" spans="1:22" s="160" customFormat="1">
      <c r="A287" s="156"/>
      <c r="B287" s="157">
        <v>2375</v>
      </c>
      <c r="C287" s="19" t="s">
        <v>739</v>
      </c>
      <c r="D287" s="19" t="s">
        <v>932</v>
      </c>
      <c r="E287" s="56"/>
      <c r="F287" s="170"/>
      <c r="G287" s="58"/>
      <c r="H287" s="154"/>
      <c r="I287" s="58"/>
      <c r="J287" s="58"/>
      <c r="K287" s="58"/>
      <c r="L287" s="171"/>
      <c r="M287" s="172"/>
      <c r="N287" s="58"/>
      <c r="O287" s="58"/>
      <c r="P287" s="58"/>
    </row>
    <row r="288" spans="1:22">
      <c r="B288" s="152">
        <v>2380</v>
      </c>
      <c r="C288" s="183" t="s">
        <v>859</v>
      </c>
      <c r="D288" s="183" t="s">
        <v>873</v>
      </c>
      <c r="E288" s="184" t="s">
        <v>0</v>
      </c>
      <c r="F288" s="179">
        <v>0</v>
      </c>
      <c r="G288" s="180">
        <f>VLOOKUP(Tablo1345343423232342[[#This Row],[Ürün Kodu]],GMA!$A:$B,2,0)</f>
        <v>331.49871001031994</v>
      </c>
      <c r="H288" s="154">
        <v>0</v>
      </c>
      <c r="I288" s="21">
        <f>Tablo1345343423232342[[#This Row],[Adet Fiyatı
KDV HARİÇ
EURO/DOLAR]]-(Tablo1345343423232342[[#This Row],[Adet Fiyatı
KDV HARİÇ
EURO/DOLAR]]*Tablo1345343423232342[[#This Row],[İskonto]])</f>
        <v>331.49871001031994</v>
      </c>
      <c r="J288" s="21">
        <f>Tablo1345343423232342[[#This Row],[Miktar]]*Tablo1345343423232342[[#This Row],[İskontolu 
Birim Fiyat
KDV HARİÇ]]</f>
        <v>0</v>
      </c>
      <c r="K288" s="21">
        <f>Tablo1345343423232342[[#This Row],[İskontolu 
Toplam Fiyat
KDV HARİÇ]]*1.2</f>
        <v>0</v>
      </c>
      <c r="L288" s="162"/>
      <c r="M288" s="163">
        <f>Tablo1345343423232342[[#This Row],[Adet Fiyatı
KDV HARİÇ
EURO/DOLAR]]-(Tablo1345343423232342[[#This Row],[Adet Fiyatı
KDV HARİÇ
EURO/DOLAR]]*67%)</f>
        <v>109.39457430340556</v>
      </c>
      <c r="N288" s="21">
        <f>Tablo1345343423232342[[#This Row],[Adet Fiyatı
KDV HARİÇ
EURO/DOLAR]]-(Tablo1345343423232342[[#This Row],[Adet Fiyatı
KDV HARİÇ
EURO/DOLAR]]*68%)</f>
        <v>106.07958720330237</v>
      </c>
      <c r="O288" s="21">
        <f>Tablo1345343423232342[[#This Row],[Adet Fiyatı
KDV HARİÇ
EURO/DOLAR]]-(Tablo1345343423232342[[#This Row],[Adet Fiyatı
KDV HARİÇ
EURO/DOLAR]]*64%)</f>
        <v>119.33953560371518</v>
      </c>
      <c r="P288" s="21">
        <f>Tablo1345343423232342[[#This Row],[Adet Fiyatı
KDV HARİÇ
EURO/DOLAR]]-(Tablo1345343423232342[[#This Row],[Adet Fiyatı
KDV HARİÇ
EURO/DOLAR]]*66%)</f>
        <v>112.70956140350876</v>
      </c>
    </row>
    <row r="289" spans="1:16">
      <c r="B289" s="157">
        <v>2385</v>
      </c>
      <c r="C289" s="183" t="s">
        <v>860</v>
      </c>
      <c r="D289" s="183" t="s">
        <v>874</v>
      </c>
      <c r="E289" s="184" t="s">
        <v>0</v>
      </c>
      <c r="F289" s="179">
        <v>0</v>
      </c>
      <c r="G289" s="180">
        <f>VLOOKUP(Tablo1345343423232342[[#This Row],[Ürün Kodu]],GMA!$A:$B,2,0)</f>
        <v>433.3751289989678</v>
      </c>
      <c r="H289" s="154">
        <v>0</v>
      </c>
      <c r="I289" s="21">
        <f>Tablo1345343423232342[[#This Row],[Adet Fiyatı
KDV HARİÇ
EURO/DOLAR]]-(Tablo1345343423232342[[#This Row],[Adet Fiyatı
KDV HARİÇ
EURO/DOLAR]]*Tablo1345343423232342[[#This Row],[İskonto]])</f>
        <v>433.3751289989678</v>
      </c>
      <c r="J289" s="21">
        <f>Tablo1345343423232342[[#This Row],[Miktar]]*Tablo1345343423232342[[#This Row],[İskontolu 
Birim Fiyat
KDV HARİÇ]]</f>
        <v>0</v>
      </c>
      <c r="K289" s="21">
        <f>Tablo1345343423232342[[#This Row],[İskontolu 
Toplam Fiyat
KDV HARİÇ]]*1.2</f>
        <v>0</v>
      </c>
      <c r="L289" s="162"/>
      <c r="M289" s="163">
        <f>Tablo1345343423232342[[#This Row],[Adet Fiyatı
KDV HARİÇ
EURO/DOLAR]]-(Tablo1345343423232342[[#This Row],[Adet Fiyatı
KDV HARİÇ
EURO/DOLAR]]*67%)</f>
        <v>143.01379256965936</v>
      </c>
      <c r="N289" s="21">
        <f>Tablo1345343423232342[[#This Row],[Adet Fiyatı
KDV HARİÇ
EURO/DOLAR]]-(Tablo1345343423232342[[#This Row],[Adet Fiyatı
KDV HARİÇ
EURO/DOLAR]]*68%)</f>
        <v>138.68004127966969</v>
      </c>
      <c r="O289" s="21">
        <f>Tablo1345343423232342[[#This Row],[Adet Fiyatı
KDV HARİÇ
EURO/DOLAR]]-(Tablo1345343423232342[[#This Row],[Adet Fiyatı
KDV HARİÇ
EURO/DOLAR]]*64%)</f>
        <v>156.01504643962841</v>
      </c>
      <c r="P289" s="21">
        <f>Tablo1345343423232342[[#This Row],[Adet Fiyatı
KDV HARİÇ
EURO/DOLAR]]-(Tablo1345343423232342[[#This Row],[Adet Fiyatı
KDV HARİÇ
EURO/DOLAR]]*66%)</f>
        <v>147.34754385964902</v>
      </c>
    </row>
    <row r="290" spans="1:16">
      <c r="B290" s="152">
        <v>2390</v>
      </c>
      <c r="C290" s="183" t="s">
        <v>591</v>
      </c>
      <c r="D290" s="183" t="s">
        <v>592</v>
      </c>
      <c r="E290" s="184" t="s">
        <v>0</v>
      </c>
      <c r="F290" s="179">
        <v>0</v>
      </c>
      <c r="G290" s="180">
        <f>VLOOKUP(Tablo1345343423232342[[#This Row],[Ürün Kodu]],GMA!$A:$B,2,0)</f>
        <v>537.67569659442722</v>
      </c>
      <c r="H290" s="154">
        <v>0</v>
      </c>
      <c r="I290" s="21">
        <f>Tablo1345343423232342[[#This Row],[Adet Fiyatı
KDV HARİÇ
EURO/DOLAR]]-(Tablo1345343423232342[[#This Row],[Adet Fiyatı
KDV HARİÇ
EURO/DOLAR]]*Tablo1345343423232342[[#This Row],[İskonto]])</f>
        <v>537.67569659442722</v>
      </c>
      <c r="J290" s="21">
        <f>Tablo1345343423232342[[#This Row],[Miktar]]*Tablo1345343423232342[[#This Row],[İskontolu 
Birim Fiyat
KDV HARİÇ]]</f>
        <v>0</v>
      </c>
      <c r="K290" s="21">
        <f>Tablo1345343423232342[[#This Row],[İskontolu 
Toplam Fiyat
KDV HARİÇ]]*1.2</f>
        <v>0</v>
      </c>
      <c r="L290" s="162"/>
      <c r="M290" s="163">
        <f>Tablo1345343423232342[[#This Row],[Adet Fiyatı
KDV HARİÇ
EURO/DOLAR]]-(Tablo1345343423232342[[#This Row],[Adet Fiyatı
KDV HARİÇ
EURO/DOLAR]]*67%)</f>
        <v>177.43297987616097</v>
      </c>
      <c r="N290" s="21">
        <f>Tablo1345343423232342[[#This Row],[Adet Fiyatı
KDV HARİÇ
EURO/DOLAR]]-(Tablo1345343423232342[[#This Row],[Adet Fiyatı
KDV HARİÇ
EURO/DOLAR]]*68%)</f>
        <v>172.05622291021666</v>
      </c>
      <c r="O290" s="21">
        <f>Tablo1345343423232342[[#This Row],[Adet Fiyatı
KDV HARİÇ
EURO/DOLAR]]-(Tablo1345343423232342[[#This Row],[Adet Fiyatı
KDV HARİÇ
EURO/DOLAR]]*64%)</f>
        <v>193.56325077399379</v>
      </c>
      <c r="P290" s="21">
        <f>Tablo1345343423232342[[#This Row],[Adet Fiyatı
KDV HARİÇ
EURO/DOLAR]]-(Tablo1345343423232342[[#This Row],[Adet Fiyatı
KDV HARİÇ
EURO/DOLAR]]*66%)</f>
        <v>182.80973684210522</v>
      </c>
    </row>
    <row r="291" spans="1:16">
      <c r="B291" s="157">
        <v>2395</v>
      </c>
      <c r="C291" s="183" t="s">
        <v>593</v>
      </c>
      <c r="D291" s="183" t="s">
        <v>594</v>
      </c>
      <c r="E291" s="184" t="s">
        <v>0</v>
      </c>
      <c r="F291" s="179">
        <v>0</v>
      </c>
      <c r="G291" s="180">
        <f>VLOOKUP(Tablo1345343423232342[[#This Row],[Ürün Kodu]],GMA!$A:$B,2,0)</f>
        <v>680.6052631578948</v>
      </c>
      <c r="H291" s="154">
        <v>0</v>
      </c>
      <c r="I291" s="21">
        <f>Tablo1345343423232342[[#This Row],[Adet Fiyatı
KDV HARİÇ
EURO/DOLAR]]-(Tablo1345343423232342[[#This Row],[Adet Fiyatı
KDV HARİÇ
EURO/DOLAR]]*Tablo1345343423232342[[#This Row],[İskonto]])</f>
        <v>680.6052631578948</v>
      </c>
      <c r="J291" s="21">
        <f>Tablo1345343423232342[[#This Row],[Miktar]]*Tablo1345343423232342[[#This Row],[İskontolu 
Birim Fiyat
KDV HARİÇ]]</f>
        <v>0</v>
      </c>
      <c r="K291" s="21">
        <f>Tablo1345343423232342[[#This Row],[İskontolu 
Toplam Fiyat
KDV HARİÇ]]*1.2</f>
        <v>0</v>
      </c>
      <c r="L291" s="162"/>
      <c r="M291" s="163">
        <f>Tablo1345343423232342[[#This Row],[Adet Fiyatı
KDV HARİÇ
EURO/DOLAR]]-(Tablo1345343423232342[[#This Row],[Adet Fiyatı
KDV HARİÇ
EURO/DOLAR]]*67%)</f>
        <v>224.59973684210524</v>
      </c>
      <c r="N291" s="21">
        <f>Tablo1345343423232342[[#This Row],[Adet Fiyatı
KDV HARİÇ
EURO/DOLAR]]-(Tablo1345343423232342[[#This Row],[Adet Fiyatı
KDV HARİÇ
EURO/DOLAR]]*68%)</f>
        <v>217.79368421052629</v>
      </c>
      <c r="O291" s="21">
        <f>Tablo1345343423232342[[#This Row],[Adet Fiyatı
KDV HARİÇ
EURO/DOLAR]]-(Tablo1345343423232342[[#This Row],[Adet Fiyatı
KDV HARİÇ
EURO/DOLAR]]*64%)</f>
        <v>245.01789473684209</v>
      </c>
      <c r="P291" s="21">
        <f>Tablo1345343423232342[[#This Row],[Adet Fiyatı
KDV HARİÇ
EURO/DOLAR]]-(Tablo1345343423232342[[#This Row],[Adet Fiyatı
KDV HARİÇ
EURO/DOLAR]]*66%)</f>
        <v>231.40578947368419</v>
      </c>
    </row>
    <row r="292" spans="1:16">
      <c r="B292" s="152">
        <v>2400</v>
      </c>
      <c r="C292" s="183" t="s">
        <v>595</v>
      </c>
      <c r="D292" s="183" t="s">
        <v>596</v>
      </c>
      <c r="E292" s="184" t="s">
        <v>0</v>
      </c>
      <c r="F292" s="179">
        <v>0</v>
      </c>
      <c r="G292" s="180">
        <f>VLOOKUP(Tablo1345343423232342[[#This Row],[Ürün Kodu]],GMA!$A:$B,2,0)</f>
        <v>680.79876160990727</v>
      </c>
      <c r="H292" s="154">
        <v>0</v>
      </c>
      <c r="I292" s="21">
        <f>Tablo1345343423232342[[#This Row],[Adet Fiyatı
KDV HARİÇ
EURO/DOLAR]]-(Tablo1345343423232342[[#This Row],[Adet Fiyatı
KDV HARİÇ
EURO/DOLAR]]*Tablo1345343423232342[[#This Row],[İskonto]])</f>
        <v>680.79876160990727</v>
      </c>
      <c r="J292" s="21">
        <f>Tablo1345343423232342[[#This Row],[Miktar]]*Tablo1345343423232342[[#This Row],[İskontolu 
Birim Fiyat
KDV HARİÇ]]</f>
        <v>0</v>
      </c>
      <c r="K292" s="21">
        <f>Tablo1345343423232342[[#This Row],[İskontolu 
Toplam Fiyat
KDV HARİÇ]]*1.2</f>
        <v>0</v>
      </c>
      <c r="L292" s="162"/>
      <c r="M292" s="163">
        <f>Tablo1345343423232342[[#This Row],[Adet Fiyatı
KDV HARİÇ
EURO/DOLAR]]-(Tablo1345343423232342[[#This Row],[Adet Fiyatı
KDV HARİÇ
EURO/DOLAR]]*67%)</f>
        <v>224.6635913312694</v>
      </c>
      <c r="N292" s="21">
        <f>Tablo1345343423232342[[#This Row],[Adet Fiyatı
KDV HARİÇ
EURO/DOLAR]]-(Tablo1345343423232342[[#This Row],[Adet Fiyatı
KDV HARİÇ
EURO/DOLAR]]*68%)</f>
        <v>217.85560371517028</v>
      </c>
      <c r="O292" s="21">
        <f>Tablo1345343423232342[[#This Row],[Adet Fiyatı
KDV HARİÇ
EURO/DOLAR]]-(Tablo1345343423232342[[#This Row],[Adet Fiyatı
KDV HARİÇ
EURO/DOLAR]]*64%)</f>
        <v>245.08755417956661</v>
      </c>
      <c r="P292" s="21">
        <f>Tablo1345343423232342[[#This Row],[Adet Fiyatı
KDV HARİÇ
EURO/DOLAR]]-(Tablo1345343423232342[[#This Row],[Adet Fiyatı
KDV HARİÇ
EURO/DOLAR]]*66%)</f>
        <v>231.47157894736847</v>
      </c>
    </row>
    <row r="293" spans="1:16">
      <c r="B293" s="157">
        <v>2405</v>
      </c>
      <c r="C293" s="183" t="s">
        <v>597</v>
      </c>
      <c r="D293" s="183" t="s">
        <v>598</v>
      </c>
      <c r="E293" s="184" t="s">
        <v>0</v>
      </c>
      <c r="F293" s="179">
        <v>0</v>
      </c>
      <c r="G293" s="180">
        <f>VLOOKUP(Tablo1345343423232342[[#This Row],[Ürün Kodu]],GMA!$A:$B,2,0)</f>
        <v>842.40789473684242</v>
      </c>
      <c r="H293" s="154">
        <v>0</v>
      </c>
      <c r="I293" s="21">
        <f>Tablo1345343423232342[[#This Row],[Adet Fiyatı
KDV HARİÇ
EURO/DOLAR]]-(Tablo1345343423232342[[#This Row],[Adet Fiyatı
KDV HARİÇ
EURO/DOLAR]]*Tablo1345343423232342[[#This Row],[İskonto]])</f>
        <v>842.40789473684242</v>
      </c>
      <c r="J293" s="21">
        <f>Tablo1345343423232342[[#This Row],[Miktar]]*Tablo1345343423232342[[#This Row],[İskontolu 
Birim Fiyat
KDV HARİÇ]]</f>
        <v>0</v>
      </c>
      <c r="K293" s="21">
        <f>Tablo1345343423232342[[#This Row],[İskontolu 
Toplam Fiyat
KDV HARİÇ]]*1.2</f>
        <v>0</v>
      </c>
      <c r="L293" s="162"/>
      <c r="M293" s="163">
        <f>Tablo1345343423232342[[#This Row],[Adet Fiyatı
KDV HARİÇ
EURO/DOLAR]]-(Tablo1345343423232342[[#This Row],[Adet Fiyatı
KDV HARİÇ
EURO/DOLAR]]*67%)</f>
        <v>277.99460526315795</v>
      </c>
      <c r="N293" s="21">
        <f>Tablo1345343423232342[[#This Row],[Adet Fiyatı
KDV HARİÇ
EURO/DOLAR]]-(Tablo1345343423232342[[#This Row],[Adet Fiyatı
KDV HARİÇ
EURO/DOLAR]]*68%)</f>
        <v>269.57052631578949</v>
      </c>
      <c r="O293" s="21">
        <f>Tablo1345343423232342[[#This Row],[Adet Fiyatı
KDV HARİÇ
EURO/DOLAR]]-(Tablo1345343423232342[[#This Row],[Adet Fiyatı
KDV HARİÇ
EURO/DOLAR]]*64%)</f>
        <v>303.26684210526321</v>
      </c>
      <c r="P293" s="21">
        <f>Tablo1345343423232342[[#This Row],[Adet Fiyatı
KDV HARİÇ
EURO/DOLAR]]-(Tablo1345343423232342[[#This Row],[Adet Fiyatı
KDV HARİÇ
EURO/DOLAR]]*66%)</f>
        <v>286.41868421052641</v>
      </c>
    </row>
    <row r="294" spans="1:16">
      <c r="B294" s="152">
        <v>2410</v>
      </c>
      <c r="C294" s="183" t="s">
        <v>599</v>
      </c>
      <c r="D294" s="183" t="s">
        <v>600</v>
      </c>
      <c r="E294" s="184" t="s">
        <v>0</v>
      </c>
      <c r="F294" s="179">
        <v>0</v>
      </c>
      <c r="G294" s="180">
        <f>VLOOKUP(Tablo1345343423232342[[#This Row],[Ürün Kodu]],GMA!$A:$B,2,0)</f>
        <v>1234.0074819401448</v>
      </c>
      <c r="H294" s="154">
        <v>0</v>
      </c>
      <c r="I294" s="21">
        <f>Tablo1345343423232342[[#This Row],[Adet Fiyatı
KDV HARİÇ
EURO/DOLAR]]-(Tablo1345343423232342[[#This Row],[Adet Fiyatı
KDV HARİÇ
EURO/DOLAR]]*Tablo1345343423232342[[#This Row],[İskonto]])</f>
        <v>1234.0074819401448</v>
      </c>
      <c r="J294" s="21">
        <f>Tablo1345343423232342[[#This Row],[Miktar]]*Tablo1345343423232342[[#This Row],[İskontolu 
Birim Fiyat
KDV HARİÇ]]</f>
        <v>0</v>
      </c>
      <c r="K294" s="21">
        <f>Tablo1345343423232342[[#This Row],[İskontolu 
Toplam Fiyat
KDV HARİÇ]]*1.2</f>
        <v>0</v>
      </c>
      <c r="L294" s="162"/>
      <c r="M294" s="163">
        <f>Tablo1345343423232342[[#This Row],[Adet Fiyatı
KDV HARİÇ
EURO/DOLAR]]-(Tablo1345343423232342[[#This Row],[Adet Fiyatı
KDV HARİÇ
EURO/DOLAR]]*67%)</f>
        <v>407.22246904024769</v>
      </c>
      <c r="N294" s="21">
        <f>Tablo1345343423232342[[#This Row],[Adet Fiyatı
KDV HARİÇ
EURO/DOLAR]]-(Tablo1345343423232342[[#This Row],[Adet Fiyatı
KDV HARİÇ
EURO/DOLAR]]*68%)</f>
        <v>394.88239422084632</v>
      </c>
      <c r="O294" s="21">
        <f>Tablo1345343423232342[[#This Row],[Adet Fiyatı
KDV HARİÇ
EURO/DOLAR]]-(Tablo1345343423232342[[#This Row],[Adet Fiyatı
KDV HARİÇ
EURO/DOLAR]]*64%)</f>
        <v>444.24269349845213</v>
      </c>
      <c r="P294" s="21">
        <f>Tablo1345343423232342[[#This Row],[Adet Fiyatı
KDV HARİÇ
EURO/DOLAR]]-(Tablo1345343423232342[[#This Row],[Adet Fiyatı
KDV HARİÇ
EURO/DOLAR]]*66%)</f>
        <v>419.56254385964917</v>
      </c>
    </row>
    <row r="295" spans="1:16">
      <c r="B295" s="157">
        <v>2415</v>
      </c>
      <c r="C295" s="183" t="s">
        <v>601</v>
      </c>
      <c r="D295" s="183" t="s">
        <v>602</v>
      </c>
      <c r="E295" s="184" t="s">
        <v>0</v>
      </c>
      <c r="F295" s="179">
        <v>0</v>
      </c>
      <c r="G295" s="180">
        <f>VLOOKUP(Tablo1345343423232342[[#This Row],[Ürün Kodu]],GMA!$A:$B,2,0)</f>
        <v>1283.9285345717242</v>
      </c>
      <c r="H295" s="154">
        <v>0</v>
      </c>
      <c r="I295" s="21">
        <f>Tablo1345343423232342[[#This Row],[Adet Fiyatı
KDV HARİÇ
EURO/DOLAR]]-(Tablo1345343423232342[[#This Row],[Adet Fiyatı
KDV HARİÇ
EURO/DOLAR]]*Tablo1345343423232342[[#This Row],[İskonto]])</f>
        <v>1283.9285345717242</v>
      </c>
      <c r="J295" s="21">
        <f>Tablo1345343423232342[[#This Row],[Miktar]]*Tablo1345343423232342[[#This Row],[İskontolu 
Birim Fiyat
KDV HARİÇ]]</f>
        <v>0</v>
      </c>
      <c r="K295" s="21">
        <f>Tablo1345343423232342[[#This Row],[İskontolu 
Toplam Fiyat
KDV HARİÇ]]*1.2</f>
        <v>0</v>
      </c>
      <c r="L295" s="162"/>
      <c r="M295" s="163">
        <f>Tablo1345343423232342[[#This Row],[Adet Fiyatı
KDV HARİÇ
EURO/DOLAR]]-(Tablo1345343423232342[[#This Row],[Adet Fiyatı
KDV HARİÇ
EURO/DOLAR]]*67%)</f>
        <v>423.69641640866894</v>
      </c>
      <c r="N295" s="21">
        <f>Tablo1345343423232342[[#This Row],[Adet Fiyatı
KDV HARİÇ
EURO/DOLAR]]-(Tablo1345343423232342[[#This Row],[Adet Fiyatı
KDV HARİÇ
EURO/DOLAR]]*68%)</f>
        <v>410.85713106295168</v>
      </c>
      <c r="O295" s="21">
        <f>Tablo1345343423232342[[#This Row],[Adet Fiyatı
KDV HARİÇ
EURO/DOLAR]]-(Tablo1345343423232342[[#This Row],[Adet Fiyatı
KDV HARİÇ
EURO/DOLAR]]*64%)</f>
        <v>462.21427244582071</v>
      </c>
      <c r="P295" s="21">
        <f>Tablo1345343423232342[[#This Row],[Adet Fiyatı
KDV HARİÇ
EURO/DOLAR]]-(Tablo1345343423232342[[#This Row],[Adet Fiyatı
KDV HARİÇ
EURO/DOLAR]]*66%)</f>
        <v>436.5357017543862</v>
      </c>
    </row>
    <row r="296" spans="1:16">
      <c r="B296" s="152">
        <v>2420</v>
      </c>
      <c r="C296" s="183" t="s">
        <v>603</v>
      </c>
      <c r="D296" s="183" t="s">
        <v>604</v>
      </c>
      <c r="E296" s="184" t="s">
        <v>0</v>
      </c>
      <c r="F296" s="179">
        <v>0</v>
      </c>
      <c r="G296" s="180">
        <f>VLOOKUP(Tablo1345343423232342[[#This Row],[Ürün Kodu]],GMA!$A:$B,2,0)</f>
        <v>1620.0966202270386</v>
      </c>
      <c r="H296" s="154">
        <v>0</v>
      </c>
      <c r="I296" s="21">
        <f>Tablo1345343423232342[[#This Row],[Adet Fiyatı
KDV HARİÇ
EURO/DOLAR]]-(Tablo1345343423232342[[#This Row],[Adet Fiyatı
KDV HARİÇ
EURO/DOLAR]]*Tablo1345343423232342[[#This Row],[İskonto]])</f>
        <v>1620.0966202270386</v>
      </c>
      <c r="J296" s="21">
        <f>Tablo1345343423232342[[#This Row],[Miktar]]*Tablo1345343423232342[[#This Row],[İskontolu 
Birim Fiyat
KDV HARİÇ]]</f>
        <v>0</v>
      </c>
      <c r="K296" s="21">
        <f>Tablo1345343423232342[[#This Row],[İskontolu 
Toplam Fiyat
KDV HARİÇ]]*1.2</f>
        <v>0</v>
      </c>
      <c r="L296" s="162"/>
      <c r="M296" s="163">
        <f>Tablo1345343423232342[[#This Row],[Adet Fiyatı
KDV HARİÇ
EURO/DOLAR]]-(Tablo1345343423232342[[#This Row],[Adet Fiyatı
KDV HARİÇ
EURO/DOLAR]]*67%)</f>
        <v>534.63188467492273</v>
      </c>
      <c r="N296" s="21">
        <f>Tablo1345343423232342[[#This Row],[Adet Fiyatı
KDV HARİÇ
EURO/DOLAR]]-(Tablo1345343423232342[[#This Row],[Adet Fiyatı
KDV HARİÇ
EURO/DOLAR]]*68%)</f>
        <v>518.43091847265237</v>
      </c>
      <c r="O296" s="21">
        <f>Tablo1345343423232342[[#This Row],[Adet Fiyatı
KDV HARİÇ
EURO/DOLAR]]-(Tablo1345343423232342[[#This Row],[Adet Fiyatı
KDV HARİÇ
EURO/DOLAR]]*64%)</f>
        <v>583.23478328173383</v>
      </c>
      <c r="P296" s="21">
        <f>Tablo1345343423232342[[#This Row],[Adet Fiyatı
KDV HARİÇ
EURO/DOLAR]]-(Tablo1345343423232342[[#This Row],[Adet Fiyatı
KDV HARİÇ
EURO/DOLAR]]*66%)</f>
        <v>550.8328508771931</v>
      </c>
    </row>
    <row r="297" spans="1:16">
      <c r="B297" s="157">
        <v>2425</v>
      </c>
      <c r="C297" s="183" t="s">
        <v>605</v>
      </c>
      <c r="D297" s="183" t="s">
        <v>606</v>
      </c>
      <c r="E297" s="184" t="s">
        <v>0</v>
      </c>
      <c r="F297" s="179">
        <v>0</v>
      </c>
      <c r="G297" s="180">
        <f>VLOOKUP(Tablo1345343423232342[[#This Row],[Ürün Kodu]],GMA!$A:$B,2,0)</f>
        <v>3265.5544375644995</v>
      </c>
      <c r="H297" s="154">
        <v>0</v>
      </c>
      <c r="I297" s="21">
        <f>Tablo1345343423232342[[#This Row],[Adet Fiyatı
KDV HARİÇ
EURO/DOLAR]]-(Tablo1345343423232342[[#This Row],[Adet Fiyatı
KDV HARİÇ
EURO/DOLAR]]*Tablo1345343423232342[[#This Row],[İskonto]])</f>
        <v>3265.5544375644995</v>
      </c>
      <c r="J297" s="21">
        <f>Tablo1345343423232342[[#This Row],[Miktar]]*Tablo1345343423232342[[#This Row],[İskontolu 
Birim Fiyat
KDV HARİÇ]]</f>
        <v>0</v>
      </c>
      <c r="K297" s="21">
        <f>Tablo1345343423232342[[#This Row],[İskontolu 
Toplam Fiyat
KDV HARİÇ]]*1.2</f>
        <v>0</v>
      </c>
      <c r="L297" s="162"/>
      <c r="M297" s="163">
        <f>Tablo1345343423232342[[#This Row],[Adet Fiyatı
KDV HARİÇ
EURO/DOLAR]]-(Tablo1345343423232342[[#This Row],[Adet Fiyatı
KDV HARİÇ
EURO/DOLAR]]*67%)</f>
        <v>1077.6329643962845</v>
      </c>
      <c r="N297" s="21">
        <f>Tablo1345343423232342[[#This Row],[Adet Fiyatı
KDV HARİÇ
EURO/DOLAR]]-(Tablo1345343423232342[[#This Row],[Adet Fiyatı
KDV HARİÇ
EURO/DOLAR]]*68%)</f>
        <v>1044.9774200206398</v>
      </c>
      <c r="O297" s="21">
        <f>Tablo1345343423232342[[#This Row],[Adet Fiyatı
KDV HARİÇ
EURO/DOLAR]]-(Tablo1345343423232342[[#This Row],[Adet Fiyatı
KDV HARİÇ
EURO/DOLAR]]*64%)</f>
        <v>1175.5995975232199</v>
      </c>
      <c r="P297" s="21">
        <f>Tablo1345343423232342[[#This Row],[Adet Fiyatı
KDV HARİÇ
EURO/DOLAR]]-(Tablo1345343423232342[[#This Row],[Adet Fiyatı
KDV HARİÇ
EURO/DOLAR]]*66%)</f>
        <v>1110.2885087719296</v>
      </c>
    </row>
    <row r="298" spans="1:16">
      <c r="B298" s="152">
        <v>2430</v>
      </c>
      <c r="C298" s="183" t="s">
        <v>607</v>
      </c>
      <c r="D298" s="183" t="s">
        <v>608</v>
      </c>
      <c r="E298" s="184" t="s">
        <v>0</v>
      </c>
      <c r="F298" s="179">
        <v>0</v>
      </c>
      <c r="G298" s="180">
        <f>VLOOKUP(Tablo1345343423232342[[#This Row],[Ürün Kodu]],GMA!$A:$B,2,0)</f>
        <v>3776.7380030959753</v>
      </c>
      <c r="H298" s="154">
        <v>0</v>
      </c>
      <c r="I298" s="21">
        <f>Tablo1345343423232342[[#This Row],[Adet Fiyatı
KDV HARİÇ
EURO/DOLAR]]-(Tablo1345343423232342[[#This Row],[Adet Fiyatı
KDV HARİÇ
EURO/DOLAR]]*Tablo1345343423232342[[#This Row],[İskonto]])</f>
        <v>3776.7380030959753</v>
      </c>
      <c r="J298" s="21">
        <f>Tablo1345343423232342[[#This Row],[Miktar]]*Tablo1345343423232342[[#This Row],[İskontolu 
Birim Fiyat
KDV HARİÇ]]</f>
        <v>0</v>
      </c>
      <c r="K298" s="21">
        <f>Tablo1345343423232342[[#This Row],[İskontolu 
Toplam Fiyat
KDV HARİÇ]]*1.2</f>
        <v>0</v>
      </c>
      <c r="L298" s="162"/>
      <c r="M298" s="163">
        <f>Tablo1345343423232342[[#This Row],[Adet Fiyatı
KDV HARİÇ
EURO/DOLAR]]-(Tablo1345343423232342[[#This Row],[Adet Fiyatı
KDV HARİÇ
EURO/DOLAR]]*67%)</f>
        <v>1246.3235410216716</v>
      </c>
      <c r="N298" s="21">
        <f>Tablo1345343423232342[[#This Row],[Adet Fiyatı
KDV HARİÇ
EURO/DOLAR]]-(Tablo1345343423232342[[#This Row],[Adet Fiyatı
KDV HARİÇ
EURO/DOLAR]]*68%)</f>
        <v>1208.5561609907118</v>
      </c>
      <c r="O298" s="21">
        <f>Tablo1345343423232342[[#This Row],[Adet Fiyatı
KDV HARİÇ
EURO/DOLAR]]-(Tablo1345343423232342[[#This Row],[Adet Fiyatı
KDV HARİÇ
EURO/DOLAR]]*64%)</f>
        <v>1359.6256811145508</v>
      </c>
      <c r="P298" s="21">
        <f>Tablo1345343423232342[[#This Row],[Adet Fiyatı
KDV HARİÇ
EURO/DOLAR]]-(Tablo1345343423232342[[#This Row],[Adet Fiyatı
KDV HARİÇ
EURO/DOLAR]]*66%)</f>
        <v>1284.0909210526315</v>
      </c>
    </row>
    <row r="299" spans="1:16">
      <c r="B299" s="157">
        <v>2435</v>
      </c>
      <c r="C299" s="183" t="s">
        <v>609</v>
      </c>
      <c r="D299" s="183" t="s">
        <v>610</v>
      </c>
      <c r="E299" s="184" t="s">
        <v>0</v>
      </c>
      <c r="F299" s="179">
        <v>0</v>
      </c>
      <c r="G299" s="180">
        <f>VLOOKUP(Tablo1345343423232342[[#This Row],[Ürün Kodu]],GMA!$A:$B,2,0)</f>
        <v>4267.1378998968012</v>
      </c>
      <c r="H299" s="154">
        <v>0</v>
      </c>
      <c r="I299" s="21">
        <f>Tablo1345343423232342[[#This Row],[Adet Fiyatı
KDV HARİÇ
EURO/DOLAR]]-(Tablo1345343423232342[[#This Row],[Adet Fiyatı
KDV HARİÇ
EURO/DOLAR]]*Tablo1345343423232342[[#This Row],[İskonto]])</f>
        <v>4267.1378998968012</v>
      </c>
      <c r="J299" s="21">
        <f>Tablo1345343423232342[[#This Row],[Miktar]]*Tablo1345343423232342[[#This Row],[İskontolu 
Birim Fiyat
KDV HARİÇ]]</f>
        <v>0</v>
      </c>
      <c r="K299" s="21">
        <f>Tablo1345343423232342[[#This Row],[İskontolu 
Toplam Fiyat
KDV HARİÇ]]*1.2</f>
        <v>0</v>
      </c>
      <c r="L299" s="162"/>
      <c r="M299" s="163">
        <f>Tablo1345343423232342[[#This Row],[Adet Fiyatı
KDV HARİÇ
EURO/DOLAR]]-(Tablo1345343423232342[[#This Row],[Adet Fiyatı
KDV HARİÇ
EURO/DOLAR]]*67%)</f>
        <v>1408.1555069659444</v>
      </c>
      <c r="N299" s="21">
        <f>Tablo1345343423232342[[#This Row],[Adet Fiyatı
KDV HARİÇ
EURO/DOLAR]]-(Tablo1345343423232342[[#This Row],[Adet Fiyatı
KDV HARİÇ
EURO/DOLAR]]*68%)</f>
        <v>1365.4841279669763</v>
      </c>
      <c r="O299" s="21">
        <f>Tablo1345343423232342[[#This Row],[Adet Fiyatı
KDV HARİÇ
EURO/DOLAR]]-(Tablo1345343423232342[[#This Row],[Adet Fiyatı
KDV HARİÇ
EURO/DOLAR]]*64%)</f>
        <v>1536.1696439628486</v>
      </c>
      <c r="P299" s="21">
        <f>Tablo1345343423232342[[#This Row],[Adet Fiyatı
KDV HARİÇ
EURO/DOLAR]]-(Tablo1345343423232342[[#This Row],[Adet Fiyatı
KDV HARİÇ
EURO/DOLAR]]*66%)</f>
        <v>1450.8268859649124</v>
      </c>
    </row>
    <row r="300" spans="1:16">
      <c r="B300" s="152">
        <v>2440</v>
      </c>
      <c r="C300" s="183" t="s">
        <v>611</v>
      </c>
      <c r="D300" s="183" t="s">
        <v>612</v>
      </c>
      <c r="E300" s="184" t="s">
        <v>0</v>
      </c>
      <c r="F300" s="179">
        <v>0</v>
      </c>
      <c r="G300" s="180">
        <f>VLOOKUP(Tablo1345343423232342[[#This Row],[Ürün Kodu]],GMA!$A:$B,2,0)</f>
        <v>4444.9365325077406</v>
      </c>
      <c r="H300" s="154">
        <v>0</v>
      </c>
      <c r="I300" s="21">
        <f>Tablo1345343423232342[[#This Row],[Adet Fiyatı
KDV HARİÇ
EURO/DOLAR]]-(Tablo1345343423232342[[#This Row],[Adet Fiyatı
KDV HARİÇ
EURO/DOLAR]]*Tablo1345343423232342[[#This Row],[İskonto]])</f>
        <v>4444.9365325077406</v>
      </c>
      <c r="J300" s="21">
        <f>Tablo1345343423232342[[#This Row],[Miktar]]*Tablo1345343423232342[[#This Row],[İskontolu 
Birim Fiyat
KDV HARİÇ]]</f>
        <v>0</v>
      </c>
      <c r="K300" s="21">
        <f>Tablo1345343423232342[[#This Row],[İskontolu 
Toplam Fiyat
KDV HARİÇ]]*1.2</f>
        <v>0</v>
      </c>
      <c r="L300" s="162"/>
      <c r="M300" s="163">
        <f>Tablo1345343423232342[[#This Row],[Adet Fiyatı
KDV HARİÇ
EURO/DOLAR]]-(Tablo1345343423232342[[#This Row],[Adet Fiyatı
KDV HARİÇ
EURO/DOLAR]]*67%)</f>
        <v>1466.8290557275541</v>
      </c>
      <c r="N300" s="21">
        <f>Tablo1345343423232342[[#This Row],[Adet Fiyatı
KDV HARİÇ
EURO/DOLAR]]-(Tablo1345343423232342[[#This Row],[Adet Fiyatı
KDV HARİÇ
EURO/DOLAR]]*68%)</f>
        <v>1422.3796904024766</v>
      </c>
      <c r="O300" s="21">
        <f>Tablo1345343423232342[[#This Row],[Adet Fiyatı
KDV HARİÇ
EURO/DOLAR]]-(Tablo1345343423232342[[#This Row],[Adet Fiyatı
KDV HARİÇ
EURO/DOLAR]]*64%)</f>
        <v>1600.1771517027864</v>
      </c>
      <c r="P300" s="21">
        <f>Tablo1345343423232342[[#This Row],[Adet Fiyatı
KDV HARİÇ
EURO/DOLAR]]-(Tablo1345343423232342[[#This Row],[Adet Fiyatı
KDV HARİÇ
EURO/DOLAR]]*66%)</f>
        <v>1511.2784210526315</v>
      </c>
    </row>
    <row r="301" spans="1:16">
      <c r="B301" s="157">
        <v>2445</v>
      </c>
      <c r="C301" s="183" t="s">
        <v>613</v>
      </c>
      <c r="D301" s="186" t="s">
        <v>614</v>
      </c>
      <c r="E301" s="184" t="s">
        <v>0</v>
      </c>
      <c r="F301" s="179">
        <v>0</v>
      </c>
      <c r="G301" s="180">
        <f>VLOOKUP(Tablo1345343423232342[[#This Row],[Ürün Kodu]],GMA!$A:$B,2,0)</f>
        <v>6591.7505159958755</v>
      </c>
      <c r="H301" s="154">
        <v>0</v>
      </c>
      <c r="I301" s="21">
        <f>Tablo1345343423232342[[#This Row],[Adet Fiyatı
KDV HARİÇ
EURO/DOLAR]]-(Tablo1345343423232342[[#This Row],[Adet Fiyatı
KDV HARİÇ
EURO/DOLAR]]*Tablo1345343423232342[[#This Row],[İskonto]])</f>
        <v>6591.7505159958755</v>
      </c>
      <c r="J301" s="21">
        <f>Tablo1345343423232342[[#This Row],[Miktar]]*Tablo1345343423232342[[#This Row],[İskontolu 
Birim Fiyat
KDV HARİÇ]]</f>
        <v>0</v>
      </c>
      <c r="K301" s="21">
        <f>Tablo1345343423232342[[#This Row],[İskontolu 
Toplam Fiyat
KDV HARİÇ]]*1.2</f>
        <v>0</v>
      </c>
      <c r="L301" s="162"/>
      <c r="M301" s="163">
        <f>Tablo1345343423232342[[#This Row],[Adet Fiyatı
KDV HARİÇ
EURO/DOLAR]]-(Tablo1345343423232342[[#This Row],[Adet Fiyatı
KDV HARİÇ
EURO/DOLAR]]*67%)</f>
        <v>2175.2776702786387</v>
      </c>
      <c r="N301" s="21">
        <f>Tablo1345343423232342[[#This Row],[Adet Fiyatı
KDV HARİÇ
EURO/DOLAR]]-(Tablo1345343423232342[[#This Row],[Adet Fiyatı
KDV HARİÇ
EURO/DOLAR]]*68%)</f>
        <v>2109.36016511868</v>
      </c>
      <c r="O301" s="21">
        <f>Tablo1345343423232342[[#This Row],[Adet Fiyatı
KDV HARİÇ
EURO/DOLAR]]-(Tablo1345343423232342[[#This Row],[Adet Fiyatı
KDV HARİÇ
EURO/DOLAR]]*64%)</f>
        <v>2373.0301857585155</v>
      </c>
      <c r="P301" s="21">
        <f>Tablo1345343423232342[[#This Row],[Adet Fiyatı
KDV HARİÇ
EURO/DOLAR]]-(Tablo1345343423232342[[#This Row],[Adet Fiyatı
KDV HARİÇ
EURO/DOLAR]]*66%)</f>
        <v>2241.1951754385973</v>
      </c>
    </row>
    <row r="302" spans="1:16">
      <c r="B302" s="152">
        <v>2450</v>
      </c>
      <c r="C302" s="183" t="s">
        <v>615</v>
      </c>
      <c r="D302" s="186" t="s">
        <v>616</v>
      </c>
      <c r="E302" s="184" t="s">
        <v>0</v>
      </c>
      <c r="F302" s="179">
        <v>0</v>
      </c>
      <c r="G302" s="180">
        <f>VLOOKUP(Tablo1345343423232342[[#This Row],[Ürün Kodu]],GMA!$A:$B,2,0)</f>
        <v>9900.2721878224984</v>
      </c>
      <c r="H302" s="154">
        <v>0</v>
      </c>
      <c r="I302" s="21">
        <f>Tablo1345343423232342[[#This Row],[Adet Fiyatı
KDV HARİÇ
EURO/DOLAR]]-(Tablo1345343423232342[[#This Row],[Adet Fiyatı
KDV HARİÇ
EURO/DOLAR]]*Tablo1345343423232342[[#This Row],[İskonto]])</f>
        <v>9900.2721878224984</v>
      </c>
      <c r="J302" s="21">
        <f>Tablo1345343423232342[[#This Row],[Miktar]]*Tablo1345343423232342[[#This Row],[İskontolu 
Birim Fiyat
KDV HARİÇ]]</f>
        <v>0</v>
      </c>
      <c r="K302" s="21">
        <f>Tablo1345343423232342[[#This Row],[İskontolu 
Toplam Fiyat
KDV HARİÇ]]*1.2</f>
        <v>0</v>
      </c>
      <c r="L302" s="162"/>
      <c r="M302" s="163">
        <f>Tablo1345343423232342[[#This Row],[Adet Fiyatı
KDV HARİÇ
EURO/DOLAR]]-(Tablo1345343423232342[[#This Row],[Adet Fiyatı
KDV HARİÇ
EURO/DOLAR]]*67%)</f>
        <v>3267.0898219814244</v>
      </c>
      <c r="N302" s="21">
        <f>Tablo1345343423232342[[#This Row],[Adet Fiyatı
KDV HARİÇ
EURO/DOLAR]]-(Tablo1345343423232342[[#This Row],[Adet Fiyatı
KDV HARİÇ
EURO/DOLAR]]*68%)</f>
        <v>3168.0871001031992</v>
      </c>
      <c r="O302" s="21">
        <f>Tablo1345343423232342[[#This Row],[Adet Fiyatı
KDV HARİÇ
EURO/DOLAR]]-(Tablo1345343423232342[[#This Row],[Adet Fiyatı
KDV HARİÇ
EURO/DOLAR]]*64%)</f>
        <v>3564.0979876160991</v>
      </c>
      <c r="P302" s="21">
        <f>Tablo1345343423232342[[#This Row],[Adet Fiyatı
KDV HARİÇ
EURO/DOLAR]]-(Tablo1345343423232342[[#This Row],[Adet Fiyatı
KDV HARİÇ
EURO/DOLAR]]*66%)</f>
        <v>3366.0925438596496</v>
      </c>
    </row>
    <row r="303" spans="1:16">
      <c r="B303" s="157">
        <v>2455</v>
      </c>
      <c r="C303" s="183" t="s">
        <v>617</v>
      </c>
      <c r="D303" s="186" t="s">
        <v>618</v>
      </c>
      <c r="E303" s="184" t="s">
        <v>0</v>
      </c>
      <c r="F303" s="179">
        <v>0</v>
      </c>
      <c r="G303" s="180">
        <f>VLOOKUP(Tablo1345343423232342[[#This Row],[Ürün Kodu]],GMA!$A:$B,2,0)</f>
        <v>11444.677502579978</v>
      </c>
      <c r="H303" s="154">
        <v>0</v>
      </c>
      <c r="I303" s="21">
        <f>Tablo1345343423232342[[#This Row],[Adet Fiyatı
KDV HARİÇ
EURO/DOLAR]]-(Tablo1345343423232342[[#This Row],[Adet Fiyatı
KDV HARİÇ
EURO/DOLAR]]*Tablo1345343423232342[[#This Row],[İskonto]])</f>
        <v>11444.677502579978</v>
      </c>
      <c r="J303" s="21">
        <f>Tablo1345343423232342[[#This Row],[Miktar]]*Tablo1345343423232342[[#This Row],[İskontolu 
Birim Fiyat
KDV HARİÇ]]</f>
        <v>0</v>
      </c>
      <c r="K303" s="21">
        <f>Tablo1345343423232342[[#This Row],[İskontolu 
Toplam Fiyat
KDV HARİÇ]]*1.2</f>
        <v>0</v>
      </c>
      <c r="L303" s="162"/>
      <c r="M303" s="163">
        <f>Tablo1345343423232342[[#This Row],[Adet Fiyatı
KDV HARİÇ
EURO/DOLAR]]-(Tablo1345343423232342[[#This Row],[Adet Fiyatı
KDV HARİÇ
EURO/DOLAR]]*67%)</f>
        <v>3776.7435758513921</v>
      </c>
      <c r="N303" s="21">
        <f>Tablo1345343423232342[[#This Row],[Adet Fiyatı
KDV HARİÇ
EURO/DOLAR]]-(Tablo1345343423232342[[#This Row],[Adet Fiyatı
KDV HARİÇ
EURO/DOLAR]]*68%)</f>
        <v>3662.2968008255921</v>
      </c>
      <c r="O303" s="21">
        <f>Tablo1345343423232342[[#This Row],[Adet Fiyatı
KDV HARİÇ
EURO/DOLAR]]-(Tablo1345343423232342[[#This Row],[Adet Fiyatı
KDV HARİÇ
EURO/DOLAR]]*64%)</f>
        <v>4120.083900928792</v>
      </c>
      <c r="P303" s="21">
        <f>Tablo1345343423232342[[#This Row],[Adet Fiyatı
KDV HARİÇ
EURO/DOLAR]]-(Tablo1345343423232342[[#This Row],[Adet Fiyatı
KDV HARİÇ
EURO/DOLAR]]*66%)</f>
        <v>3891.190350877192</v>
      </c>
    </row>
    <row r="304" spans="1:16" s="160" customFormat="1">
      <c r="A304" s="156"/>
      <c r="B304" s="152">
        <v>2460</v>
      </c>
      <c r="C304" s="19" t="s">
        <v>740</v>
      </c>
      <c r="D304" s="19" t="s">
        <v>619</v>
      </c>
      <c r="E304" s="54"/>
      <c r="F304" s="158"/>
      <c r="G304" s="33"/>
      <c r="H304" s="154"/>
      <c r="I304" s="71"/>
      <c r="J304" s="71"/>
      <c r="K304" s="71"/>
      <c r="L304" s="33"/>
      <c r="M304" s="159"/>
      <c r="N304" s="71"/>
      <c r="O304" s="71"/>
      <c r="P304" s="71"/>
    </row>
    <row r="305" spans="2:16">
      <c r="B305" s="157">
        <v>2465</v>
      </c>
      <c r="C305" s="183" t="s">
        <v>70</v>
      </c>
      <c r="D305" s="188" t="s">
        <v>647</v>
      </c>
      <c r="E305" s="184" t="s">
        <v>0</v>
      </c>
      <c r="F305" s="179">
        <v>0</v>
      </c>
      <c r="G305" s="180">
        <f>VLOOKUP(Tablo1345343423232342[[#This Row],[Ürün Kodu]],GMA!$A:$B,2,0)</f>
        <v>525.78947368421052</v>
      </c>
      <c r="H305" s="154">
        <v>0</v>
      </c>
      <c r="I305" s="21">
        <f>Tablo1345343423232342[[#This Row],[Adet Fiyatı
KDV HARİÇ
EURO/DOLAR]]-(Tablo1345343423232342[[#This Row],[Adet Fiyatı
KDV HARİÇ
EURO/DOLAR]]*Tablo1345343423232342[[#This Row],[İskonto]])</f>
        <v>525.78947368421052</v>
      </c>
      <c r="J305" s="21">
        <f>Tablo1345343423232342[[#This Row],[Miktar]]*Tablo1345343423232342[[#This Row],[İskontolu 
Birim Fiyat
KDV HARİÇ]]</f>
        <v>0</v>
      </c>
      <c r="K305" s="21">
        <f>Tablo1345343423232342[[#This Row],[İskontolu 
Toplam Fiyat
KDV HARİÇ]]*1.2</f>
        <v>0</v>
      </c>
      <c r="L305" s="162"/>
      <c r="M305" s="163">
        <f>Tablo1345343423232342[[#This Row],[Adet Fiyatı
KDV HARİÇ
EURO/DOLAR]]-(Tablo1345343423232342[[#This Row],[Adet Fiyatı
KDV HARİÇ
EURO/DOLAR]]*67%)</f>
        <v>173.51052631578943</v>
      </c>
      <c r="N305" s="21">
        <f>Tablo1345343423232342[[#This Row],[Adet Fiyatı
KDV HARİÇ
EURO/DOLAR]]-(Tablo1345343423232342[[#This Row],[Adet Fiyatı
KDV HARİÇ
EURO/DOLAR]]*68%)</f>
        <v>168.25263157894733</v>
      </c>
      <c r="O305" s="21">
        <f>Tablo1345343423232342[[#This Row],[Adet Fiyatı
KDV HARİÇ
EURO/DOLAR]]-(Tablo1345343423232342[[#This Row],[Adet Fiyatı
KDV HARİÇ
EURO/DOLAR]]*64%)</f>
        <v>189.2842105263158</v>
      </c>
      <c r="P305" s="21">
        <f>Tablo1345343423232342[[#This Row],[Adet Fiyatı
KDV HARİÇ
EURO/DOLAR]]-(Tablo1345343423232342[[#This Row],[Adet Fiyatı
KDV HARİÇ
EURO/DOLAR]]*66%)</f>
        <v>178.76842105263154</v>
      </c>
    </row>
    <row r="306" spans="2:16">
      <c r="B306" s="152">
        <v>2470</v>
      </c>
      <c r="C306" s="183" t="s">
        <v>71</v>
      </c>
      <c r="D306" s="188" t="s">
        <v>648</v>
      </c>
      <c r="E306" s="184" t="s">
        <v>0</v>
      </c>
      <c r="F306" s="179">
        <v>0</v>
      </c>
      <c r="G306" s="180">
        <f>VLOOKUP(Tablo1345343423232342[[#This Row],[Ürün Kodu]],GMA!$A:$B,2,0)</f>
        <v>506.31578947368428</v>
      </c>
      <c r="H306" s="154">
        <v>0</v>
      </c>
      <c r="I306" s="21">
        <f>Tablo1345343423232342[[#This Row],[Adet Fiyatı
KDV HARİÇ
EURO/DOLAR]]-(Tablo1345343423232342[[#This Row],[Adet Fiyatı
KDV HARİÇ
EURO/DOLAR]]*Tablo1345343423232342[[#This Row],[İskonto]])</f>
        <v>506.31578947368428</v>
      </c>
      <c r="J306" s="21">
        <f>Tablo1345343423232342[[#This Row],[Miktar]]*Tablo1345343423232342[[#This Row],[İskontolu 
Birim Fiyat
KDV HARİÇ]]</f>
        <v>0</v>
      </c>
      <c r="K306" s="21">
        <f>Tablo1345343423232342[[#This Row],[İskontolu 
Toplam Fiyat
KDV HARİÇ]]*1.2</f>
        <v>0</v>
      </c>
      <c r="L306" s="162"/>
      <c r="M306" s="163">
        <f>Tablo1345343423232342[[#This Row],[Adet Fiyatı
KDV HARİÇ
EURO/DOLAR]]-(Tablo1345343423232342[[#This Row],[Adet Fiyatı
KDV HARİÇ
EURO/DOLAR]]*67%)</f>
        <v>167.08421052631581</v>
      </c>
      <c r="N306" s="21">
        <f>Tablo1345343423232342[[#This Row],[Adet Fiyatı
KDV HARİÇ
EURO/DOLAR]]-(Tablo1345343423232342[[#This Row],[Adet Fiyatı
KDV HARİÇ
EURO/DOLAR]]*68%)</f>
        <v>162.02105263157893</v>
      </c>
      <c r="O306" s="21">
        <f>Tablo1345343423232342[[#This Row],[Adet Fiyatı
KDV HARİÇ
EURO/DOLAR]]-(Tablo1345343423232342[[#This Row],[Adet Fiyatı
KDV HARİÇ
EURO/DOLAR]]*64%)</f>
        <v>182.27368421052631</v>
      </c>
      <c r="P306" s="21">
        <f>Tablo1345343423232342[[#This Row],[Adet Fiyatı
KDV HARİÇ
EURO/DOLAR]]-(Tablo1345343423232342[[#This Row],[Adet Fiyatı
KDV HARİÇ
EURO/DOLAR]]*66%)</f>
        <v>172.14736842105265</v>
      </c>
    </row>
    <row r="307" spans="2:16">
      <c r="B307" s="157">
        <v>2475</v>
      </c>
      <c r="C307" s="183" t="s">
        <v>72</v>
      </c>
      <c r="D307" s="188" t="s">
        <v>649</v>
      </c>
      <c r="E307" s="184" t="s">
        <v>0</v>
      </c>
      <c r="F307" s="179">
        <v>0</v>
      </c>
      <c r="G307" s="180">
        <f>VLOOKUP(Tablo1345343423232342[[#This Row],[Ürün Kodu]],GMA!$A:$B,2,0)</f>
        <v>636.84210526315792</v>
      </c>
      <c r="H307" s="154">
        <v>0</v>
      </c>
      <c r="I307" s="21">
        <f>Tablo1345343423232342[[#This Row],[Adet Fiyatı
KDV HARİÇ
EURO/DOLAR]]-(Tablo1345343423232342[[#This Row],[Adet Fiyatı
KDV HARİÇ
EURO/DOLAR]]*Tablo1345343423232342[[#This Row],[İskonto]])</f>
        <v>636.84210526315792</v>
      </c>
      <c r="J307" s="21">
        <f>Tablo1345343423232342[[#This Row],[Miktar]]*Tablo1345343423232342[[#This Row],[İskontolu 
Birim Fiyat
KDV HARİÇ]]</f>
        <v>0</v>
      </c>
      <c r="K307" s="21">
        <f>Tablo1345343423232342[[#This Row],[İskontolu 
Toplam Fiyat
KDV HARİÇ]]*1.2</f>
        <v>0</v>
      </c>
      <c r="L307" s="162"/>
      <c r="M307" s="163">
        <f>Tablo1345343423232342[[#This Row],[Adet Fiyatı
KDV HARİÇ
EURO/DOLAR]]-(Tablo1345343423232342[[#This Row],[Adet Fiyatı
KDV HARİÇ
EURO/DOLAR]]*67%)</f>
        <v>210.15789473684208</v>
      </c>
      <c r="N307" s="21">
        <f>Tablo1345343423232342[[#This Row],[Adet Fiyatı
KDV HARİÇ
EURO/DOLAR]]-(Tablo1345343423232342[[#This Row],[Adet Fiyatı
KDV HARİÇ
EURO/DOLAR]]*68%)</f>
        <v>203.78947368421052</v>
      </c>
      <c r="O307" s="21">
        <f>Tablo1345343423232342[[#This Row],[Adet Fiyatı
KDV HARİÇ
EURO/DOLAR]]-(Tablo1345343423232342[[#This Row],[Adet Fiyatı
KDV HARİÇ
EURO/DOLAR]]*64%)</f>
        <v>229.26315789473682</v>
      </c>
      <c r="P307" s="21">
        <f>Tablo1345343423232342[[#This Row],[Adet Fiyatı
KDV HARİÇ
EURO/DOLAR]]-(Tablo1345343423232342[[#This Row],[Adet Fiyatı
KDV HARİÇ
EURO/DOLAR]]*66%)</f>
        <v>216.5263157894737</v>
      </c>
    </row>
    <row r="308" spans="2:16">
      <c r="B308" s="152">
        <v>2480</v>
      </c>
      <c r="C308" s="183" t="s">
        <v>73</v>
      </c>
      <c r="D308" s="188" t="s">
        <v>646</v>
      </c>
      <c r="E308" s="184" t="s">
        <v>0</v>
      </c>
      <c r="F308" s="179">
        <v>0</v>
      </c>
      <c r="G308" s="180">
        <f>VLOOKUP(Tablo1345343423232342[[#This Row],[Ürün Kodu]],GMA!$A:$B,2,0)</f>
        <v>814.21052631578959</v>
      </c>
      <c r="H308" s="154">
        <v>0</v>
      </c>
      <c r="I308" s="21">
        <f>Tablo1345343423232342[[#This Row],[Adet Fiyatı
KDV HARİÇ
EURO/DOLAR]]-(Tablo1345343423232342[[#This Row],[Adet Fiyatı
KDV HARİÇ
EURO/DOLAR]]*Tablo1345343423232342[[#This Row],[İskonto]])</f>
        <v>814.21052631578959</v>
      </c>
      <c r="J308" s="21">
        <f>Tablo1345343423232342[[#This Row],[Miktar]]*Tablo1345343423232342[[#This Row],[İskontolu 
Birim Fiyat
KDV HARİÇ]]</f>
        <v>0</v>
      </c>
      <c r="K308" s="21">
        <f>Tablo1345343423232342[[#This Row],[İskontolu 
Toplam Fiyat
KDV HARİÇ]]*1.2</f>
        <v>0</v>
      </c>
      <c r="L308" s="162"/>
      <c r="M308" s="163">
        <f>Tablo1345343423232342[[#This Row],[Adet Fiyatı
KDV HARİÇ
EURO/DOLAR]]-(Tablo1345343423232342[[#This Row],[Adet Fiyatı
KDV HARİÇ
EURO/DOLAR]]*67%)</f>
        <v>268.6894736842105</v>
      </c>
      <c r="N308" s="21">
        <f>Tablo1345343423232342[[#This Row],[Adet Fiyatı
KDV HARİÇ
EURO/DOLAR]]-(Tablo1345343423232342[[#This Row],[Adet Fiyatı
KDV HARİÇ
EURO/DOLAR]]*68%)</f>
        <v>260.54736842105262</v>
      </c>
      <c r="O308" s="21">
        <f>Tablo1345343423232342[[#This Row],[Adet Fiyatı
KDV HARİÇ
EURO/DOLAR]]-(Tablo1345343423232342[[#This Row],[Adet Fiyatı
KDV HARİÇ
EURO/DOLAR]]*64%)</f>
        <v>293.11578947368423</v>
      </c>
      <c r="P308" s="21">
        <f>Tablo1345343423232342[[#This Row],[Adet Fiyatı
KDV HARİÇ
EURO/DOLAR]]-(Tablo1345343423232342[[#This Row],[Adet Fiyatı
KDV HARİÇ
EURO/DOLAR]]*66%)</f>
        <v>276.83157894736848</v>
      </c>
    </row>
    <row r="309" spans="2:16">
      <c r="B309" s="157">
        <v>2485</v>
      </c>
      <c r="C309" s="183" t="s">
        <v>842</v>
      </c>
      <c r="D309" s="188" t="s">
        <v>841</v>
      </c>
      <c r="E309" s="184" t="s">
        <v>0</v>
      </c>
      <c r="F309" s="179">
        <v>0</v>
      </c>
      <c r="G309" s="180">
        <f>VLOOKUP(Tablo1345343423232342[[#This Row],[Ürün Kodu]],GMA!$A:$B,2,0)</f>
        <v>1213.8596491228072</v>
      </c>
      <c r="H309" s="154">
        <v>0</v>
      </c>
      <c r="I309" s="21">
        <f>Tablo1345343423232342[[#This Row],[Adet Fiyatı
KDV HARİÇ
EURO/DOLAR]]-(Tablo1345343423232342[[#This Row],[Adet Fiyatı
KDV HARİÇ
EURO/DOLAR]]*Tablo1345343423232342[[#This Row],[İskonto]])</f>
        <v>1213.8596491228072</v>
      </c>
      <c r="J309" s="21">
        <f>Tablo1345343423232342[[#This Row],[Miktar]]*Tablo1345343423232342[[#This Row],[İskontolu 
Birim Fiyat
KDV HARİÇ]]</f>
        <v>0</v>
      </c>
      <c r="K309" s="21">
        <f>Tablo1345343423232342[[#This Row],[İskontolu 
Toplam Fiyat
KDV HARİÇ]]*1.2</f>
        <v>0</v>
      </c>
      <c r="L309" s="162"/>
      <c r="M309" s="163">
        <f>Tablo1345343423232342[[#This Row],[Adet Fiyatı
KDV HARİÇ
EURO/DOLAR]]-(Tablo1345343423232342[[#This Row],[Adet Fiyatı
KDV HARİÇ
EURO/DOLAR]]*67%)</f>
        <v>400.57368421052638</v>
      </c>
      <c r="N309" s="21">
        <f>Tablo1345343423232342[[#This Row],[Adet Fiyatı
KDV HARİÇ
EURO/DOLAR]]-(Tablo1345343423232342[[#This Row],[Adet Fiyatı
KDV HARİÇ
EURO/DOLAR]]*68%)</f>
        <v>388.43508771929828</v>
      </c>
      <c r="O309" s="21">
        <f>Tablo1345343423232342[[#This Row],[Adet Fiyatı
KDV HARİÇ
EURO/DOLAR]]-(Tablo1345343423232342[[#This Row],[Adet Fiyatı
KDV HARİÇ
EURO/DOLAR]]*64%)</f>
        <v>436.98947368421057</v>
      </c>
      <c r="P309" s="21">
        <f>Tablo1345343423232342[[#This Row],[Adet Fiyatı
KDV HARİÇ
EURO/DOLAR]]-(Tablo1345343423232342[[#This Row],[Adet Fiyatı
KDV HARİÇ
EURO/DOLAR]]*66%)</f>
        <v>412.71228070175448</v>
      </c>
    </row>
    <row r="310" spans="2:16">
      <c r="B310" s="152">
        <v>2490</v>
      </c>
      <c r="C310" s="29" t="s">
        <v>74</v>
      </c>
      <c r="D310" s="18" t="s">
        <v>650</v>
      </c>
      <c r="E310" s="22" t="s">
        <v>0</v>
      </c>
      <c r="F310" s="161">
        <v>0</v>
      </c>
      <c r="G310" s="21">
        <f>VLOOKUP(Tablo1345343423232342[[#This Row],[Ürün Kodu]],GMA!$A:$B,2,0)</f>
        <v>1751.5789473684213</v>
      </c>
      <c r="H310" s="154">
        <v>0</v>
      </c>
      <c r="I310" s="21">
        <f>Tablo1345343423232342[[#This Row],[Adet Fiyatı
KDV HARİÇ
EURO/DOLAR]]-(Tablo1345343423232342[[#This Row],[Adet Fiyatı
KDV HARİÇ
EURO/DOLAR]]*Tablo1345343423232342[[#This Row],[İskonto]])</f>
        <v>1751.5789473684213</v>
      </c>
      <c r="J310" s="21">
        <f>Tablo1345343423232342[[#This Row],[Miktar]]*Tablo1345343423232342[[#This Row],[İskontolu 
Birim Fiyat
KDV HARİÇ]]</f>
        <v>0</v>
      </c>
      <c r="K310" s="21">
        <f>Tablo1345343423232342[[#This Row],[İskontolu 
Toplam Fiyat
KDV HARİÇ]]*1.2</f>
        <v>0</v>
      </c>
      <c r="L310" s="162"/>
      <c r="M310" s="163">
        <f>Tablo1345343423232342[[#This Row],[Adet Fiyatı
KDV HARİÇ
EURO/DOLAR]]-(Tablo1345343423232342[[#This Row],[Adet Fiyatı
KDV HARİÇ
EURO/DOLAR]]*67%)</f>
        <v>578.02105263157887</v>
      </c>
      <c r="N310" s="21">
        <f>Tablo1345343423232342[[#This Row],[Adet Fiyatı
KDV HARİÇ
EURO/DOLAR]]-(Tablo1345343423232342[[#This Row],[Adet Fiyatı
KDV HARİÇ
EURO/DOLAR]]*68%)</f>
        <v>560.50526315789466</v>
      </c>
      <c r="O310" s="21">
        <f>Tablo1345343423232342[[#This Row],[Adet Fiyatı
KDV HARİÇ
EURO/DOLAR]]-(Tablo1345343423232342[[#This Row],[Adet Fiyatı
KDV HARİÇ
EURO/DOLAR]]*64%)</f>
        <v>630.56842105263172</v>
      </c>
      <c r="P310" s="21">
        <f>Tablo1345343423232342[[#This Row],[Adet Fiyatı
KDV HARİÇ
EURO/DOLAR]]-(Tablo1345343423232342[[#This Row],[Adet Fiyatı
KDV HARİÇ
EURO/DOLAR]]*66%)</f>
        <v>595.53684210526308</v>
      </c>
    </row>
    <row r="311" spans="2:16">
      <c r="B311" s="157">
        <v>2495</v>
      </c>
      <c r="C311" s="183" t="s">
        <v>1346</v>
      </c>
      <c r="D311" s="188" t="s">
        <v>836</v>
      </c>
      <c r="E311" s="184" t="s">
        <v>0</v>
      </c>
      <c r="F311" s="179">
        <v>0</v>
      </c>
      <c r="G311" s="180">
        <f>VLOOKUP(Tablo1345343423232342[[#This Row],[Ürün Kodu]],GMA!$A:$B,2,0)</f>
        <v>2049.4736842105267</v>
      </c>
      <c r="H311" s="154">
        <v>0</v>
      </c>
      <c r="I311" s="21">
        <f>Tablo1345343423232342[[#This Row],[Adet Fiyatı
KDV HARİÇ
EURO/DOLAR]]-(Tablo1345343423232342[[#This Row],[Adet Fiyatı
KDV HARİÇ
EURO/DOLAR]]*Tablo1345343423232342[[#This Row],[İskonto]])</f>
        <v>2049.4736842105267</v>
      </c>
      <c r="J311" s="21">
        <f>Tablo1345343423232342[[#This Row],[Miktar]]*Tablo1345343423232342[[#This Row],[İskontolu 
Birim Fiyat
KDV HARİÇ]]</f>
        <v>0</v>
      </c>
      <c r="K311" s="21">
        <f>Tablo1345343423232342[[#This Row],[İskontolu 
Toplam Fiyat
KDV HARİÇ]]*1.2</f>
        <v>0</v>
      </c>
      <c r="L311" s="162"/>
      <c r="M311" s="163">
        <f>Tablo1345343423232342[[#This Row],[Adet Fiyatı
KDV HARİÇ
EURO/DOLAR]]-(Tablo1345343423232342[[#This Row],[Adet Fiyatı
KDV HARİÇ
EURO/DOLAR]]*67%)</f>
        <v>676.32631578947371</v>
      </c>
      <c r="N311" s="21">
        <f>Tablo1345343423232342[[#This Row],[Adet Fiyatı
KDV HARİÇ
EURO/DOLAR]]-(Tablo1345343423232342[[#This Row],[Adet Fiyatı
KDV HARİÇ
EURO/DOLAR]]*68%)</f>
        <v>655.83157894736837</v>
      </c>
      <c r="O311" s="21">
        <f>Tablo1345343423232342[[#This Row],[Adet Fiyatı
KDV HARİÇ
EURO/DOLAR]]-(Tablo1345343423232342[[#This Row],[Adet Fiyatı
KDV HARİÇ
EURO/DOLAR]]*64%)</f>
        <v>737.8105263157895</v>
      </c>
      <c r="P311" s="21">
        <f>Tablo1345343423232342[[#This Row],[Adet Fiyatı
KDV HARİÇ
EURO/DOLAR]]-(Tablo1345343423232342[[#This Row],[Adet Fiyatı
KDV HARİÇ
EURO/DOLAR]]*66%)</f>
        <v>696.82105263157905</v>
      </c>
    </row>
    <row r="312" spans="2:16">
      <c r="B312" s="152">
        <v>2500</v>
      </c>
      <c r="C312" s="29" t="s">
        <v>75</v>
      </c>
      <c r="D312" s="18" t="s">
        <v>651</v>
      </c>
      <c r="E312" s="22" t="s">
        <v>0</v>
      </c>
      <c r="F312" s="161">
        <v>0</v>
      </c>
      <c r="G312" s="21">
        <f>VLOOKUP(Tablo1345343423232342[[#This Row],[Ürün Kodu]],GMA!$A:$B,2,0)</f>
        <v>2446.8771929824566</v>
      </c>
      <c r="H312" s="154">
        <v>0</v>
      </c>
      <c r="I312" s="21">
        <f>Tablo1345343423232342[[#This Row],[Adet Fiyatı
KDV HARİÇ
EURO/DOLAR]]-(Tablo1345343423232342[[#This Row],[Adet Fiyatı
KDV HARİÇ
EURO/DOLAR]]*Tablo1345343423232342[[#This Row],[İskonto]])</f>
        <v>2446.8771929824566</v>
      </c>
      <c r="J312" s="21">
        <f>Tablo1345343423232342[[#This Row],[Miktar]]*Tablo1345343423232342[[#This Row],[İskontolu 
Birim Fiyat
KDV HARİÇ]]</f>
        <v>0</v>
      </c>
      <c r="K312" s="21">
        <f>Tablo1345343423232342[[#This Row],[İskontolu 
Toplam Fiyat
KDV HARİÇ]]*1.2</f>
        <v>0</v>
      </c>
      <c r="L312" s="162"/>
      <c r="M312" s="163">
        <f>Tablo1345343423232342[[#This Row],[Adet Fiyatı
KDV HARİÇ
EURO/DOLAR]]-(Tablo1345343423232342[[#This Row],[Adet Fiyatı
KDV HARİÇ
EURO/DOLAR]]*67%)</f>
        <v>807.46947368421047</v>
      </c>
      <c r="N312" s="21">
        <f>Tablo1345343423232342[[#This Row],[Adet Fiyatı
KDV HARİÇ
EURO/DOLAR]]-(Tablo1345343423232342[[#This Row],[Adet Fiyatı
KDV HARİÇ
EURO/DOLAR]]*68%)</f>
        <v>783.000701754386</v>
      </c>
      <c r="O312" s="21">
        <f>Tablo1345343423232342[[#This Row],[Adet Fiyatı
KDV HARİÇ
EURO/DOLAR]]-(Tablo1345343423232342[[#This Row],[Adet Fiyatı
KDV HARİÇ
EURO/DOLAR]]*64%)</f>
        <v>880.87578947368434</v>
      </c>
      <c r="P312" s="21">
        <f>Tablo1345343423232342[[#This Row],[Adet Fiyatı
KDV HARİÇ
EURO/DOLAR]]-(Tablo1345343423232342[[#This Row],[Adet Fiyatı
KDV HARİÇ
EURO/DOLAR]]*66%)</f>
        <v>831.93824561403517</v>
      </c>
    </row>
    <row r="313" spans="2:16">
      <c r="B313" s="157">
        <v>2505</v>
      </c>
      <c r="C313" s="183" t="s">
        <v>69</v>
      </c>
      <c r="D313" s="188" t="s">
        <v>652</v>
      </c>
      <c r="E313" s="184" t="s">
        <v>0</v>
      </c>
      <c r="F313" s="179">
        <v>0</v>
      </c>
      <c r="G313" s="180">
        <f>VLOOKUP(Tablo1345343423232342[[#This Row],[Ürün Kodu]],GMA!$A:$B,2,0)</f>
        <v>2857.5438596491235</v>
      </c>
      <c r="H313" s="154">
        <v>0</v>
      </c>
      <c r="I313" s="21">
        <f>Tablo1345343423232342[[#This Row],[Adet Fiyatı
KDV HARİÇ
EURO/DOLAR]]-(Tablo1345343423232342[[#This Row],[Adet Fiyatı
KDV HARİÇ
EURO/DOLAR]]*Tablo1345343423232342[[#This Row],[İskonto]])</f>
        <v>2857.5438596491235</v>
      </c>
      <c r="J313" s="21">
        <f>Tablo1345343423232342[[#This Row],[Miktar]]*Tablo1345343423232342[[#This Row],[İskontolu 
Birim Fiyat
KDV HARİÇ]]</f>
        <v>0</v>
      </c>
      <c r="K313" s="21">
        <f>Tablo1345343423232342[[#This Row],[İskontolu 
Toplam Fiyat
KDV HARİÇ]]*1.2</f>
        <v>0</v>
      </c>
      <c r="L313" s="162"/>
      <c r="M313" s="163">
        <f>Tablo1345343423232342[[#This Row],[Adet Fiyatı
KDV HARİÇ
EURO/DOLAR]]-(Tablo1345343423232342[[#This Row],[Adet Fiyatı
KDV HARİÇ
EURO/DOLAR]]*67%)</f>
        <v>942.98947368421068</v>
      </c>
      <c r="N313" s="21">
        <f>Tablo1345343423232342[[#This Row],[Adet Fiyatı
KDV HARİÇ
EURO/DOLAR]]-(Tablo1345343423232342[[#This Row],[Adet Fiyatı
KDV HARİÇ
EURO/DOLAR]]*68%)</f>
        <v>914.41403508771941</v>
      </c>
      <c r="O313" s="21">
        <f>Tablo1345343423232342[[#This Row],[Adet Fiyatı
KDV HARİÇ
EURO/DOLAR]]-(Tablo1345343423232342[[#This Row],[Adet Fiyatı
KDV HARİÇ
EURO/DOLAR]]*64%)</f>
        <v>1028.7157894736845</v>
      </c>
      <c r="P313" s="21">
        <f>Tablo1345343423232342[[#This Row],[Adet Fiyatı
KDV HARİÇ
EURO/DOLAR]]-(Tablo1345343423232342[[#This Row],[Adet Fiyatı
KDV HARİÇ
EURO/DOLAR]]*66%)</f>
        <v>971.56491228070195</v>
      </c>
    </row>
    <row r="314" spans="2:16">
      <c r="B314" s="152">
        <v>2510</v>
      </c>
      <c r="C314" s="29" t="s">
        <v>76</v>
      </c>
      <c r="D314" s="18" t="s">
        <v>653</v>
      </c>
      <c r="E314" s="22" t="s">
        <v>0</v>
      </c>
      <c r="F314" s="161">
        <v>0</v>
      </c>
      <c r="G314" s="21">
        <f>VLOOKUP(Tablo1345343423232342[[#This Row],[Ürün Kodu]],GMA!$A:$B,2,0)</f>
        <v>3589.4736842105267</v>
      </c>
      <c r="H314" s="154">
        <v>0</v>
      </c>
      <c r="I314" s="21">
        <f>Tablo1345343423232342[[#This Row],[Adet Fiyatı
KDV HARİÇ
EURO/DOLAR]]-(Tablo1345343423232342[[#This Row],[Adet Fiyatı
KDV HARİÇ
EURO/DOLAR]]*Tablo1345343423232342[[#This Row],[İskonto]])</f>
        <v>3589.4736842105267</v>
      </c>
      <c r="J314" s="21">
        <f>Tablo1345343423232342[[#This Row],[Miktar]]*Tablo1345343423232342[[#This Row],[İskontolu 
Birim Fiyat
KDV HARİÇ]]</f>
        <v>0</v>
      </c>
      <c r="K314" s="21">
        <f>Tablo1345343423232342[[#This Row],[İskontolu 
Toplam Fiyat
KDV HARİÇ]]*1.2</f>
        <v>0</v>
      </c>
      <c r="L314" s="162"/>
      <c r="M314" s="163">
        <f>Tablo1345343423232342[[#This Row],[Adet Fiyatı
KDV HARİÇ
EURO/DOLAR]]-(Tablo1345343423232342[[#This Row],[Adet Fiyatı
KDV HARİÇ
EURO/DOLAR]]*67%)</f>
        <v>1184.5263157894738</v>
      </c>
      <c r="N314" s="21">
        <f>Tablo1345343423232342[[#This Row],[Adet Fiyatı
KDV HARİÇ
EURO/DOLAR]]-(Tablo1345343423232342[[#This Row],[Adet Fiyatı
KDV HARİÇ
EURO/DOLAR]]*68%)</f>
        <v>1148.6315789473683</v>
      </c>
      <c r="O314" s="21">
        <f>Tablo1345343423232342[[#This Row],[Adet Fiyatı
KDV HARİÇ
EURO/DOLAR]]-(Tablo1345343423232342[[#This Row],[Adet Fiyatı
KDV HARİÇ
EURO/DOLAR]]*64%)</f>
        <v>1292.2105263157896</v>
      </c>
      <c r="P314" s="21">
        <f>Tablo1345343423232342[[#This Row],[Adet Fiyatı
KDV HARİÇ
EURO/DOLAR]]-(Tablo1345343423232342[[#This Row],[Adet Fiyatı
KDV HARİÇ
EURO/DOLAR]]*66%)</f>
        <v>1220.4210526315792</v>
      </c>
    </row>
    <row r="315" spans="2:16">
      <c r="B315" s="157">
        <v>2515</v>
      </c>
      <c r="C315" s="29" t="s">
        <v>77</v>
      </c>
      <c r="D315" s="18" t="s">
        <v>654</v>
      </c>
      <c r="E315" s="22" t="s">
        <v>0</v>
      </c>
      <c r="F315" s="161">
        <v>0</v>
      </c>
      <c r="G315" s="21">
        <f>VLOOKUP(Tablo1345343423232342[[#This Row],[Ürün Kodu]],GMA!$A:$B,2,0)</f>
        <v>4041.052631578948</v>
      </c>
      <c r="H315" s="154">
        <v>0</v>
      </c>
      <c r="I315" s="21">
        <f>Tablo1345343423232342[[#This Row],[Adet Fiyatı
KDV HARİÇ
EURO/DOLAR]]-(Tablo1345343423232342[[#This Row],[Adet Fiyatı
KDV HARİÇ
EURO/DOLAR]]*Tablo1345343423232342[[#This Row],[İskonto]])</f>
        <v>4041.052631578948</v>
      </c>
      <c r="J315" s="21">
        <f>Tablo1345343423232342[[#This Row],[Miktar]]*Tablo1345343423232342[[#This Row],[İskontolu 
Birim Fiyat
KDV HARİÇ]]</f>
        <v>0</v>
      </c>
      <c r="K315" s="21">
        <f>Tablo1345343423232342[[#This Row],[İskontolu 
Toplam Fiyat
KDV HARİÇ]]*1.2</f>
        <v>0</v>
      </c>
      <c r="L315" s="162"/>
      <c r="M315" s="163">
        <f>Tablo1345343423232342[[#This Row],[Adet Fiyatı
KDV HARİÇ
EURO/DOLAR]]-(Tablo1345343423232342[[#This Row],[Adet Fiyatı
KDV HARİÇ
EURO/DOLAR]]*67%)</f>
        <v>1333.5473684210529</v>
      </c>
      <c r="N315" s="21">
        <f>Tablo1345343423232342[[#This Row],[Adet Fiyatı
KDV HARİÇ
EURO/DOLAR]]-(Tablo1345343423232342[[#This Row],[Adet Fiyatı
KDV HARİÇ
EURO/DOLAR]]*68%)</f>
        <v>1293.136842105263</v>
      </c>
      <c r="O315" s="21">
        <f>Tablo1345343423232342[[#This Row],[Adet Fiyatı
KDV HARİÇ
EURO/DOLAR]]-(Tablo1345343423232342[[#This Row],[Adet Fiyatı
KDV HARİÇ
EURO/DOLAR]]*64%)</f>
        <v>1454.7789473684211</v>
      </c>
      <c r="P315" s="21">
        <f>Tablo1345343423232342[[#This Row],[Adet Fiyatı
KDV HARİÇ
EURO/DOLAR]]-(Tablo1345343423232342[[#This Row],[Adet Fiyatı
KDV HARİÇ
EURO/DOLAR]]*66%)</f>
        <v>1373.9578947368423</v>
      </c>
    </row>
    <row r="316" spans="2:16">
      <c r="B316" s="152">
        <v>2520</v>
      </c>
      <c r="C316" s="183" t="s">
        <v>78</v>
      </c>
      <c r="D316" s="188" t="s">
        <v>655</v>
      </c>
      <c r="E316" s="184" t="s">
        <v>0</v>
      </c>
      <c r="F316" s="179">
        <v>0</v>
      </c>
      <c r="G316" s="180">
        <f>VLOOKUP(Tablo1345343423232342[[#This Row],[Ürün Kodu]],GMA!$A:$B,2,0)</f>
        <v>5710.5263157894742</v>
      </c>
      <c r="H316" s="154">
        <v>0</v>
      </c>
      <c r="I316" s="21">
        <f>Tablo1345343423232342[[#This Row],[Adet Fiyatı
KDV HARİÇ
EURO/DOLAR]]-(Tablo1345343423232342[[#This Row],[Adet Fiyatı
KDV HARİÇ
EURO/DOLAR]]*Tablo1345343423232342[[#This Row],[İskonto]])</f>
        <v>5710.5263157894742</v>
      </c>
      <c r="J316" s="21">
        <f>Tablo1345343423232342[[#This Row],[Miktar]]*Tablo1345343423232342[[#This Row],[İskontolu 
Birim Fiyat
KDV HARİÇ]]</f>
        <v>0</v>
      </c>
      <c r="K316" s="21">
        <f>Tablo1345343423232342[[#This Row],[İskontolu 
Toplam Fiyat
KDV HARİÇ]]*1.2</f>
        <v>0</v>
      </c>
      <c r="L316" s="162"/>
      <c r="M316" s="163">
        <f>Tablo1345343423232342[[#This Row],[Adet Fiyatı
KDV HARİÇ
EURO/DOLAR]]-(Tablo1345343423232342[[#This Row],[Adet Fiyatı
KDV HARİÇ
EURO/DOLAR]]*67%)</f>
        <v>1884.4736842105262</v>
      </c>
      <c r="N316" s="21">
        <f>Tablo1345343423232342[[#This Row],[Adet Fiyatı
KDV HARİÇ
EURO/DOLAR]]-(Tablo1345343423232342[[#This Row],[Adet Fiyatı
KDV HARİÇ
EURO/DOLAR]]*68%)</f>
        <v>1827.3684210526317</v>
      </c>
      <c r="O316" s="21">
        <f>Tablo1345343423232342[[#This Row],[Adet Fiyatı
KDV HARİÇ
EURO/DOLAR]]-(Tablo1345343423232342[[#This Row],[Adet Fiyatı
KDV HARİÇ
EURO/DOLAR]]*64%)</f>
        <v>2055.7894736842109</v>
      </c>
      <c r="P316" s="21">
        <f>Tablo1345343423232342[[#This Row],[Adet Fiyatı
KDV HARİÇ
EURO/DOLAR]]-(Tablo1345343423232342[[#This Row],[Adet Fiyatı
KDV HARİÇ
EURO/DOLAR]]*66%)</f>
        <v>1941.5789473684213</v>
      </c>
    </row>
    <row r="317" spans="2:16">
      <c r="B317" s="157">
        <v>2525</v>
      </c>
      <c r="C317" s="183" t="s">
        <v>79</v>
      </c>
      <c r="D317" s="188" t="s">
        <v>656</v>
      </c>
      <c r="E317" s="184" t="s">
        <v>0</v>
      </c>
      <c r="F317" s="179">
        <v>0</v>
      </c>
      <c r="G317" s="180">
        <f>VLOOKUP(Tablo1345343423232342[[#This Row],[Ürün Kodu]],GMA!$A:$B,2,0)</f>
        <v>6593.6842105263158</v>
      </c>
      <c r="H317" s="154">
        <v>0</v>
      </c>
      <c r="I317" s="21">
        <f>Tablo1345343423232342[[#This Row],[Adet Fiyatı
KDV HARİÇ
EURO/DOLAR]]-(Tablo1345343423232342[[#This Row],[Adet Fiyatı
KDV HARİÇ
EURO/DOLAR]]*Tablo1345343423232342[[#This Row],[İskonto]])</f>
        <v>6593.6842105263158</v>
      </c>
      <c r="J317" s="21">
        <f>Tablo1345343423232342[[#This Row],[Miktar]]*Tablo1345343423232342[[#This Row],[İskontolu 
Birim Fiyat
KDV HARİÇ]]</f>
        <v>0</v>
      </c>
      <c r="K317" s="21">
        <f>Tablo1345343423232342[[#This Row],[İskontolu 
Toplam Fiyat
KDV HARİÇ]]*1.2</f>
        <v>0</v>
      </c>
      <c r="L317" s="162"/>
      <c r="M317" s="163">
        <f>Tablo1345343423232342[[#This Row],[Adet Fiyatı
KDV HARİÇ
EURO/DOLAR]]-(Tablo1345343423232342[[#This Row],[Adet Fiyatı
KDV HARİÇ
EURO/DOLAR]]*67%)</f>
        <v>2175.9157894736836</v>
      </c>
      <c r="N317" s="21">
        <f>Tablo1345343423232342[[#This Row],[Adet Fiyatı
KDV HARİÇ
EURO/DOLAR]]-(Tablo1345343423232342[[#This Row],[Adet Fiyatı
KDV HARİÇ
EURO/DOLAR]]*68%)</f>
        <v>2109.9789473684204</v>
      </c>
      <c r="O317" s="21">
        <f>Tablo1345343423232342[[#This Row],[Adet Fiyatı
KDV HARİÇ
EURO/DOLAR]]-(Tablo1345343423232342[[#This Row],[Adet Fiyatı
KDV HARİÇ
EURO/DOLAR]]*64%)</f>
        <v>2373.726315789474</v>
      </c>
      <c r="P317" s="21">
        <f>Tablo1345343423232342[[#This Row],[Adet Fiyatı
KDV HARİÇ
EURO/DOLAR]]-(Tablo1345343423232342[[#This Row],[Adet Fiyatı
KDV HARİÇ
EURO/DOLAR]]*66%)</f>
        <v>2241.8526315789468</v>
      </c>
    </row>
    <row r="318" spans="2:16">
      <c r="B318" s="152">
        <v>2530</v>
      </c>
      <c r="C318" s="183" t="s">
        <v>80</v>
      </c>
      <c r="D318" s="188" t="s">
        <v>657</v>
      </c>
      <c r="E318" s="184" t="s">
        <v>0</v>
      </c>
      <c r="F318" s="179">
        <v>0</v>
      </c>
      <c r="G318" s="180">
        <f>VLOOKUP(Tablo1345343423232342[[#This Row],[Ürün Kodu]],GMA!$A:$B,2,0)</f>
        <v>8919.2982456140362</v>
      </c>
      <c r="H318" s="154">
        <v>0</v>
      </c>
      <c r="I318" s="21">
        <f>Tablo1345343423232342[[#This Row],[Adet Fiyatı
KDV HARİÇ
EURO/DOLAR]]-(Tablo1345343423232342[[#This Row],[Adet Fiyatı
KDV HARİÇ
EURO/DOLAR]]*Tablo1345343423232342[[#This Row],[İskonto]])</f>
        <v>8919.2982456140362</v>
      </c>
      <c r="J318" s="21">
        <f>Tablo1345343423232342[[#This Row],[Miktar]]*Tablo1345343423232342[[#This Row],[İskontolu 
Birim Fiyat
KDV HARİÇ]]</f>
        <v>0</v>
      </c>
      <c r="K318" s="21">
        <f>Tablo1345343423232342[[#This Row],[İskontolu 
Toplam Fiyat
KDV HARİÇ]]*1.2</f>
        <v>0</v>
      </c>
      <c r="L318" s="162"/>
      <c r="M318" s="163">
        <f>Tablo1345343423232342[[#This Row],[Adet Fiyatı
KDV HARİÇ
EURO/DOLAR]]-(Tablo1345343423232342[[#This Row],[Adet Fiyatı
KDV HARİÇ
EURO/DOLAR]]*67%)</f>
        <v>2943.3684210526317</v>
      </c>
      <c r="N318" s="21">
        <f>Tablo1345343423232342[[#This Row],[Adet Fiyatı
KDV HARİÇ
EURO/DOLAR]]-(Tablo1345343423232342[[#This Row],[Adet Fiyatı
KDV HARİÇ
EURO/DOLAR]]*68%)</f>
        <v>2854.1754385964914</v>
      </c>
      <c r="O318" s="21">
        <f>Tablo1345343423232342[[#This Row],[Adet Fiyatı
KDV HARİÇ
EURO/DOLAR]]-(Tablo1345343423232342[[#This Row],[Adet Fiyatı
KDV HARİÇ
EURO/DOLAR]]*64%)</f>
        <v>3210.9473684210525</v>
      </c>
      <c r="P318" s="21">
        <f>Tablo1345343423232342[[#This Row],[Adet Fiyatı
KDV HARİÇ
EURO/DOLAR]]-(Tablo1345343423232342[[#This Row],[Adet Fiyatı
KDV HARİÇ
EURO/DOLAR]]*66%)</f>
        <v>3032.5614035087719</v>
      </c>
    </row>
    <row r="319" spans="2:16">
      <c r="B319" s="157">
        <v>2535</v>
      </c>
      <c r="C319" s="29" t="s">
        <v>81</v>
      </c>
      <c r="D319" s="18" t="s">
        <v>658</v>
      </c>
      <c r="E319" s="22" t="s">
        <v>0</v>
      </c>
      <c r="F319" s="161">
        <v>0</v>
      </c>
      <c r="G319" s="21">
        <f>VLOOKUP(Tablo1345343423232342[[#This Row],[Ürün Kodu]],GMA!$A:$B,2,0)</f>
        <v>11789.473684210527</v>
      </c>
      <c r="H319" s="154">
        <v>0</v>
      </c>
      <c r="I319" s="21">
        <f>Tablo1345343423232342[[#This Row],[Adet Fiyatı
KDV HARİÇ
EURO/DOLAR]]-(Tablo1345343423232342[[#This Row],[Adet Fiyatı
KDV HARİÇ
EURO/DOLAR]]*Tablo1345343423232342[[#This Row],[İskonto]])</f>
        <v>11789.473684210527</v>
      </c>
      <c r="J319" s="21">
        <f>Tablo1345343423232342[[#This Row],[Miktar]]*Tablo1345343423232342[[#This Row],[İskontolu 
Birim Fiyat
KDV HARİÇ]]</f>
        <v>0</v>
      </c>
      <c r="K319" s="21">
        <f>Tablo1345343423232342[[#This Row],[İskontolu 
Toplam Fiyat
KDV HARİÇ]]*1.2</f>
        <v>0</v>
      </c>
      <c r="L319" s="162"/>
      <c r="M319" s="163">
        <f>Tablo1345343423232342[[#This Row],[Adet Fiyatı
KDV HARİÇ
EURO/DOLAR]]-(Tablo1345343423232342[[#This Row],[Adet Fiyatı
KDV HARİÇ
EURO/DOLAR]]*67%)</f>
        <v>3890.5263157894733</v>
      </c>
      <c r="N319" s="21">
        <f>Tablo1345343423232342[[#This Row],[Adet Fiyatı
KDV HARİÇ
EURO/DOLAR]]-(Tablo1345343423232342[[#This Row],[Adet Fiyatı
KDV HARİÇ
EURO/DOLAR]]*68%)</f>
        <v>3772.6315789473683</v>
      </c>
      <c r="O319" s="21">
        <f>Tablo1345343423232342[[#This Row],[Adet Fiyatı
KDV HARİÇ
EURO/DOLAR]]-(Tablo1345343423232342[[#This Row],[Adet Fiyatı
KDV HARİÇ
EURO/DOLAR]]*64%)</f>
        <v>4244.2105263157891</v>
      </c>
      <c r="P319" s="21">
        <f>Tablo1345343423232342[[#This Row],[Adet Fiyatı
KDV HARİÇ
EURO/DOLAR]]-(Tablo1345343423232342[[#This Row],[Adet Fiyatı
KDV HARİÇ
EURO/DOLAR]]*66%)</f>
        <v>4008.4210526315783</v>
      </c>
    </row>
    <row r="320" spans="2:16">
      <c r="B320" s="152">
        <v>2540</v>
      </c>
      <c r="C320" s="29" t="s">
        <v>186</v>
      </c>
      <c r="D320" s="18" t="s">
        <v>659</v>
      </c>
      <c r="E320" s="22" t="s">
        <v>0</v>
      </c>
      <c r="F320" s="161">
        <v>0</v>
      </c>
      <c r="G320" s="21">
        <f>VLOOKUP(Tablo1345343423232342[[#This Row],[Ürün Kodu]],GMA!$A:$B,2,0)</f>
        <v>16421.05263157895</v>
      </c>
      <c r="H320" s="154">
        <v>0</v>
      </c>
      <c r="I320" s="21">
        <f>Tablo1345343423232342[[#This Row],[Adet Fiyatı
KDV HARİÇ
EURO/DOLAR]]-(Tablo1345343423232342[[#This Row],[Adet Fiyatı
KDV HARİÇ
EURO/DOLAR]]*Tablo1345343423232342[[#This Row],[İskonto]])</f>
        <v>16421.05263157895</v>
      </c>
      <c r="J320" s="21">
        <f>Tablo1345343423232342[[#This Row],[Miktar]]*Tablo1345343423232342[[#This Row],[İskontolu 
Birim Fiyat
KDV HARİÇ]]</f>
        <v>0</v>
      </c>
      <c r="K320" s="21">
        <f>Tablo1345343423232342[[#This Row],[İskontolu 
Toplam Fiyat
KDV HARİÇ]]*1.2</f>
        <v>0</v>
      </c>
      <c r="L320" s="173"/>
      <c r="M320" s="163">
        <f>Tablo1345343423232342[[#This Row],[Adet Fiyatı
KDV HARİÇ
EURO/DOLAR]]-(Tablo1345343423232342[[#This Row],[Adet Fiyatı
KDV HARİÇ
EURO/DOLAR]]*67%)</f>
        <v>5418.9473684210534</v>
      </c>
      <c r="N320" s="21">
        <f>Tablo1345343423232342[[#This Row],[Adet Fiyatı
KDV HARİÇ
EURO/DOLAR]]-(Tablo1345343423232342[[#This Row],[Adet Fiyatı
KDV HARİÇ
EURO/DOLAR]]*68%)</f>
        <v>5254.7368421052633</v>
      </c>
      <c r="O320" s="21">
        <f>Tablo1345343423232342[[#This Row],[Adet Fiyatı
KDV HARİÇ
EURO/DOLAR]]-(Tablo1345343423232342[[#This Row],[Adet Fiyatı
KDV HARİÇ
EURO/DOLAR]]*64%)</f>
        <v>5911.5789473684217</v>
      </c>
      <c r="P320" s="21">
        <f>Tablo1345343423232342[[#This Row],[Adet Fiyatı
KDV HARİÇ
EURO/DOLAR]]-(Tablo1345343423232342[[#This Row],[Adet Fiyatı
KDV HARİÇ
EURO/DOLAR]]*66%)</f>
        <v>5583.1578947368434</v>
      </c>
    </row>
    <row r="321" spans="1:17">
      <c r="B321" s="157">
        <v>2545</v>
      </c>
      <c r="C321" s="29" t="s">
        <v>187</v>
      </c>
      <c r="D321" s="18" t="s">
        <v>660</v>
      </c>
      <c r="E321" s="22" t="s">
        <v>0</v>
      </c>
      <c r="F321" s="161">
        <v>0</v>
      </c>
      <c r="G321" s="21">
        <f>VLOOKUP(Tablo1345343423232342[[#This Row],[Ürün Kodu]],GMA!$A:$B,2,0)</f>
        <v>18205.263157894737</v>
      </c>
      <c r="H321" s="154">
        <v>0</v>
      </c>
      <c r="I321" s="21">
        <f>Tablo1345343423232342[[#This Row],[Adet Fiyatı
KDV HARİÇ
EURO/DOLAR]]-(Tablo1345343423232342[[#This Row],[Adet Fiyatı
KDV HARİÇ
EURO/DOLAR]]*Tablo1345343423232342[[#This Row],[İskonto]])</f>
        <v>18205.263157894737</v>
      </c>
      <c r="J321" s="21">
        <f>Tablo1345343423232342[[#This Row],[Miktar]]*Tablo1345343423232342[[#This Row],[İskontolu 
Birim Fiyat
KDV HARİÇ]]</f>
        <v>0</v>
      </c>
      <c r="K321" s="21">
        <f>Tablo1345343423232342[[#This Row],[İskontolu 
Toplam Fiyat
KDV HARİÇ]]*1.2</f>
        <v>0</v>
      </c>
      <c r="L321" s="173"/>
      <c r="M321" s="163">
        <f>Tablo1345343423232342[[#This Row],[Adet Fiyatı
KDV HARİÇ
EURO/DOLAR]]-(Tablo1345343423232342[[#This Row],[Adet Fiyatı
KDV HARİÇ
EURO/DOLAR]]*67%)</f>
        <v>6007.7368421052615</v>
      </c>
      <c r="N321" s="21">
        <f>Tablo1345343423232342[[#This Row],[Adet Fiyatı
KDV HARİÇ
EURO/DOLAR]]-(Tablo1345343423232342[[#This Row],[Adet Fiyatı
KDV HARİÇ
EURO/DOLAR]]*68%)</f>
        <v>5825.6842105263149</v>
      </c>
      <c r="O321" s="21">
        <f>Tablo1345343423232342[[#This Row],[Adet Fiyatı
KDV HARİÇ
EURO/DOLAR]]-(Tablo1345343423232342[[#This Row],[Adet Fiyatı
KDV HARİÇ
EURO/DOLAR]]*64%)</f>
        <v>6553.894736842105</v>
      </c>
      <c r="P321" s="21">
        <f>Tablo1345343423232342[[#This Row],[Adet Fiyatı
KDV HARİÇ
EURO/DOLAR]]-(Tablo1345343423232342[[#This Row],[Adet Fiyatı
KDV HARİÇ
EURO/DOLAR]]*66%)</f>
        <v>6189.78947368421</v>
      </c>
    </row>
    <row r="322" spans="1:17">
      <c r="B322" s="152">
        <v>2550</v>
      </c>
      <c r="C322" s="29" t="s">
        <v>188</v>
      </c>
      <c r="D322" s="18" t="s">
        <v>661</v>
      </c>
      <c r="E322" s="22" t="s">
        <v>0</v>
      </c>
      <c r="F322" s="161">
        <v>0</v>
      </c>
      <c r="G322" s="21">
        <f>VLOOKUP(Tablo1345343423232342[[#This Row],[Ürün Kodu]],GMA!$A:$B,2,0)</f>
        <v>22894.736842105263</v>
      </c>
      <c r="H322" s="154">
        <v>0</v>
      </c>
      <c r="I322" s="21">
        <f>Tablo1345343423232342[[#This Row],[Adet Fiyatı
KDV HARİÇ
EURO/DOLAR]]-(Tablo1345343423232342[[#This Row],[Adet Fiyatı
KDV HARİÇ
EURO/DOLAR]]*Tablo1345343423232342[[#This Row],[İskonto]])</f>
        <v>22894.736842105263</v>
      </c>
      <c r="J322" s="21">
        <f>Tablo1345343423232342[[#This Row],[Miktar]]*Tablo1345343423232342[[#This Row],[İskontolu 
Birim Fiyat
KDV HARİÇ]]</f>
        <v>0</v>
      </c>
      <c r="K322" s="21">
        <f>Tablo1345343423232342[[#This Row],[İskontolu 
Toplam Fiyat
KDV HARİÇ]]*1.2</f>
        <v>0</v>
      </c>
      <c r="L322" s="173"/>
      <c r="M322" s="163">
        <f>Tablo1345343423232342[[#This Row],[Adet Fiyatı
KDV HARİÇ
EURO/DOLAR]]-(Tablo1345343423232342[[#This Row],[Adet Fiyatı
KDV HARİÇ
EURO/DOLAR]]*67%)</f>
        <v>7555.2631578947367</v>
      </c>
      <c r="N322" s="21">
        <f>Tablo1345343423232342[[#This Row],[Adet Fiyatı
KDV HARİÇ
EURO/DOLAR]]-(Tablo1345343423232342[[#This Row],[Adet Fiyatı
KDV HARİÇ
EURO/DOLAR]]*68%)</f>
        <v>7326.3157894736833</v>
      </c>
      <c r="O322" s="21">
        <f>Tablo1345343423232342[[#This Row],[Adet Fiyatı
KDV HARİÇ
EURO/DOLAR]]-(Tablo1345343423232342[[#This Row],[Adet Fiyatı
KDV HARİÇ
EURO/DOLAR]]*64%)</f>
        <v>8242.105263157895</v>
      </c>
      <c r="P322" s="21">
        <f>Tablo1345343423232342[[#This Row],[Adet Fiyatı
KDV HARİÇ
EURO/DOLAR]]-(Tablo1345343423232342[[#This Row],[Adet Fiyatı
KDV HARİÇ
EURO/DOLAR]]*66%)</f>
        <v>7784.2105263157882</v>
      </c>
    </row>
    <row r="323" spans="1:17" s="160" customFormat="1">
      <c r="A323" s="156"/>
      <c r="B323" s="157">
        <v>2555</v>
      </c>
      <c r="C323" s="19" t="s">
        <v>741</v>
      </c>
      <c r="D323" s="19" t="s">
        <v>626</v>
      </c>
      <c r="E323" s="54"/>
      <c r="F323" s="158"/>
      <c r="G323" s="33"/>
      <c r="H323" s="154"/>
      <c r="I323" s="71"/>
      <c r="J323" s="71"/>
      <c r="K323" s="71"/>
      <c r="L323" s="168"/>
      <c r="M323" s="159"/>
      <c r="N323" s="71"/>
      <c r="O323" s="71"/>
      <c r="P323" s="71"/>
    </row>
    <row r="324" spans="1:17">
      <c r="B324" s="152">
        <v>2560</v>
      </c>
      <c r="C324" s="29" t="s">
        <v>620</v>
      </c>
      <c r="D324" s="30" t="s">
        <v>621</v>
      </c>
      <c r="E324" s="22" t="s">
        <v>0</v>
      </c>
      <c r="F324" s="161">
        <v>0</v>
      </c>
      <c r="G324" s="21">
        <f>VLOOKUP(Tablo1345343423232342[[#This Row],[Ürün Kodu]],GMA!$A:$B,2,0)</f>
        <v>1035.9754385964914</v>
      </c>
      <c r="H324" s="154">
        <v>0</v>
      </c>
      <c r="I324" s="21">
        <f>Tablo1345343423232342[[#This Row],[Adet Fiyatı
KDV HARİÇ
EURO/DOLAR]]-(Tablo1345343423232342[[#This Row],[Adet Fiyatı
KDV HARİÇ
EURO/DOLAR]]*Tablo1345343423232342[[#This Row],[İskonto]])</f>
        <v>1035.9754385964914</v>
      </c>
      <c r="J324" s="21">
        <f>Tablo1345343423232342[[#This Row],[Miktar]]*Tablo1345343423232342[[#This Row],[İskontolu 
Birim Fiyat
KDV HARİÇ]]</f>
        <v>0</v>
      </c>
      <c r="K324" s="21">
        <f>Tablo1345343423232342[[#This Row],[İskontolu 
Toplam Fiyat
KDV HARİÇ]]*1.2</f>
        <v>0</v>
      </c>
      <c r="L324" s="173"/>
      <c r="M324" s="163">
        <f>Tablo1345343423232342[[#This Row],[Adet Fiyatı
KDV HARİÇ
EURO/DOLAR]]-(Tablo1345343423232342[[#This Row],[Adet Fiyatı
KDV HARİÇ
EURO/DOLAR]]*67%)</f>
        <v>341.87189473684214</v>
      </c>
      <c r="N324" s="21">
        <f>Tablo1345343423232342[[#This Row],[Adet Fiyatı
KDV HARİÇ
EURO/DOLAR]]-(Tablo1345343423232342[[#This Row],[Adet Fiyatı
KDV HARİÇ
EURO/DOLAR]]*68%)</f>
        <v>331.51214035087719</v>
      </c>
      <c r="O324" s="21">
        <f>Tablo1345343423232342[[#This Row],[Adet Fiyatı
KDV HARİÇ
EURO/DOLAR]]-(Tablo1345343423232342[[#This Row],[Adet Fiyatı
KDV HARİÇ
EURO/DOLAR]]*64%)</f>
        <v>372.95115789473687</v>
      </c>
      <c r="P324" s="21">
        <f>Tablo1345343423232342[[#This Row],[Adet Fiyatı
KDV HARİÇ
EURO/DOLAR]]-(Tablo1345343423232342[[#This Row],[Adet Fiyatı
KDV HARİÇ
EURO/DOLAR]]*66%)</f>
        <v>352.23164912280708</v>
      </c>
    </row>
    <row r="325" spans="1:17">
      <c r="B325" s="157">
        <v>2565</v>
      </c>
      <c r="C325" s="29" t="s">
        <v>622</v>
      </c>
      <c r="D325" s="30" t="s">
        <v>623</v>
      </c>
      <c r="E325" s="22" t="s">
        <v>0</v>
      </c>
      <c r="F325" s="161">
        <v>0</v>
      </c>
      <c r="G325" s="21">
        <f>VLOOKUP(Tablo1345343423232342[[#This Row],[Ürün Kodu]],GMA!$A:$B,2,0)</f>
        <v>1442.9716842105263</v>
      </c>
      <c r="H325" s="154">
        <v>0</v>
      </c>
      <c r="I325" s="21">
        <f>Tablo1345343423232342[[#This Row],[Adet Fiyatı
KDV HARİÇ
EURO/DOLAR]]-(Tablo1345343423232342[[#This Row],[Adet Fiyatı
KDV HARİÇ
EURO/DOLAR]]*Tablo1345343423232342[[#This Row],[İskonto]])</f>
        <v>1442.9716842105263</v>
      </c>
      <c r="J325" s="21">
        <f>Tablo1345343423232342[[#This Row],[Miktar]]*Tablo1345343423232342[[#This Row],[İskontolu 
Birim Fiyat
KDV HARİÇ]]</f>
        <v>0</v>
      </c>
      <c r="K325" s="21">
        <f>Tablo1345343423232342[[#This Row],[İskontolu 
Toplam Fiyat
KDV HARİÇ]]*1.2</f>
        <v>0</v>
      </c>
      <c r="L325" s="173"/>
      <c r="M325" s="163">
        <f>Tablo1345343423232342[[#This Row],[Adet Fiyatı
KDV HARİÇ
EURO/DOLAR]]-(Tablo1345343423232342[[#This Row],[Adet Fiyatı
KDV HARİÇ
EURO/DOLAR]]*67%)</f>
        <v>476.18065578947358</v>
      </c>
      <c r="N325" s="21">
        <f>Tablo1345343423232342[[#This Row],[Adet Fiyatı
KDV HARİÇ
EURO/DOLAR]]-(Tablo1345343423232342[[#This Row],[Adet Fiyatı
KDV HARİÇ
EURO/DOLAR]]*68%)</f>
        <v>461.75093894736835</v>
      </c>
      <c r="O325" s="21">
        <f>Tablo1345343423232342[[#This Row],[Adet Fiyatı
KDV HARİÇ
EURO/DOLAR]]-(Tablo1345343423232342[[#This Row],[Adet Fiyatı
KDV HARİÇ
EURO/DOLAR]]*64%)</f>
        <v>519.46980631578947</v>
      </c>
      <c r="P325" s="21">
        <f>Tablo1345343423232342[[#This Row],[Adet Fiyatı
KDV HARİÇ
EURO/DOLAR]]-(Tablo1345343423232342[[#This Row],[Adet Fiyatı
KDV HARİÇ
EURO/DOLAR]]*66%)</f>
        <v>490.61037263157891</v>
      </c>
    </row>
    <row r="326" spans="1:17">
      <c r="B326" s="152">
        <v>2570</v>
      </c>
      <c r="C326" s="29" t="s">
        <v>624</v>
      </c>
      <c r="D326" s="30" t="s">
        <v>625</v>
      </c>
      <c r="E326" s="22" t="s">
        <v>0</v>
      </c>
      <c r="F326" s="161">
        <v>0</v>
      </c>
      <c r="G326" s="21">
        <f>VLOOKUP(Tablo1345343423232342[[#This Row],[Ürün Kodu]],GMA!$A:$B,2,0)</f>
        <v>1675.7894736842109</v>
      </c>
      <c r="H326" s="154">
        <v>0</v>
      </c>
      <c r="I326" s="21">
        <f>Tablo1345343423232342[[#This Row],[Adet Fiyatı
KDV HARİÇ
EURO/DOLAR]]-(Tablo1345343423232342[[#This Row],[Adet Fiyatı
KDV HARİÇ
EURO/DOLAR]]*Tablo1345343423232342[[#This Row],[İskonto]])</f>
        <v>1675.7894736842109</v>
      </c>
      <c r="J326" s="21">
        <f>Tablo1345343423232342[[#This Row],[Miktar]]*Tablo1345343423232342[[#This Row],[İskontolu 
Birim Fiyat
KDV HARİÇ]]</f>
        <v>0</v>
      </c>
      <c r="K326" s="21">
        <f>Tablo1345343423232342[[#This Row],[İskontolu 
Toplam Fiyat
KDV HARİÇ]]*1.2</f>
        <v>0</v>
      </c>
      <c r="L326" s="173"/>
      <c r="M326" s="163">
        <f>Tablo1345343423232342[[#This Row],[Adet Fiyatı
KDV HARİÇ
EURO/DOLAR]]-(Tablo1345343423232342[[#This Row],[Adet Fiyatı
KDV HARİÇ
EURO/DOLAR]]*67%)</f>
        <v>553.01052631578955</v>
      </c>
      <c r="N326" s="21">
        <f>Tablo1345343423232342[[#This Row],[Adet Fiyatı
KDV HARİÇ
EURO/DOLAR]]-(Tablo1345343423232342[[#This Row],[Adet Fiyatı
KDV HARİÇ
EURO/DOLAR]]*68%)</f>
        <v>536.25263157894733</v>
      </c>
      <c r="O326" s="21">
        <f>Tablo1345343423232342[[#This Row],[Adet Fiyatı
KDV HARİÇ
EURO/DOLAR]]-(Tablo1345343423232342[[#This Row],[Adet Fiyatı
KDV HARİÇ
EURO/DOLAR]]*64%)</f>
        <v>603.28421052631597</v>
      </c>
      <c r="P326" s="21">
        <f>Tablo1345343423232342[[#This Row],[Adet Fiyatı
KDV HARİÇ
EURO/DOLAR]]-(Tablo1345343423232342[[#This Row],[Adet Fiyatı
KDV HARİÇ
EURO/DOLAR]]*66%)</f>
        <v>569.76842105263154</v>
      </c>
    </row>
    <row r="327" spans="1:17" s="160" customFormat="1">
      <c r="A327" s="156"/>
      <c r="B327" s="157">
        <v>2575</v>
      </c>
      <c r="C327" s="55" t="s">
        <v>1055</v>
      </c>
      <c r="D327" s="55" t="s">
        <v>1056</v>
      </c>
      <c r="E327" s="22"/>
      <c r="F327" s="161"/>
      <c r="G327" s="21"/>
      <c r="H327" s="154"/>
      <c r="I327" s="21"/>
      <c r="J327" s="21"/>
      <c r="K327" s="21"/>
      <c r="L327" s="173"/>
      <c r="M327" s="163"/>
      <c r="N327" s="21"/>
      <c r="O327" s="21"/>
      <c r="P327" s="21"/>
      <c r="Q327" s="9"/>
    </row>
    <row r="328" spans="1:17">
      <c r="B328" s="152">
        <v>2580</v>
      </c>
      <c r="C328" s="183" t="s">
        <v>1057</v>
      </c>
      <c r="D328" s="183" t="s">
        <v>1058</v>
      </c>
      <c r="E328" s="184" t="s">
        <v>0</v>
      </c>
      <c r="F328" s="179">
        <v>0</v>
      </c>
      <c r="G328" s="180">
        <f>VLOOKUP(Tablo1345343423232342[[#This Row],[Ürün Kodu]],GMA!$A:$B,2,0)</f>
        <v>682.52631578947364</v>
      </c>
      <c r="H328" s="154">
        <v>0</v>
      </c>
      <c r="I328" s="21">
        <f>Tablo1345343423232342[[#This Row],[Adet Fiyatı
KDV HARİÇ
EURO/DOLAR]]-(Tablo1345343423232342[[#This Row],[Adet Fiyatı
KDV HARİÇ
EURO/DOLAR]]*Tablo1345343423232342[[#This Row],[İskonto]])</f>
        <v>682.52631578947364</v>
      </c>
      <c r="J328" s="21">
        <f>Tablo1345343423232342[[#This Row],[Miktar]]*Tablo1345343423232342[[#This Row],[İskontolu 
Birim Fiyat
KDV HARİÇ]]</f>
        <v>0</v>
      </c>
      <c r="K328" s="21">
        <f>Tablo1345343423232342[[#This Row],[İskontolu 
Toplam Fiyat
KDV HARİÇ]]*1.2</f>
        <v>0</v>
      </c>
      <c r="L328" s="173"/>
      <c r="M328" s="163">
        <f>Tablo1345343423232342[[#This Row],[Adet Fiyatı
KDV HARİÇ
EURO/DOLAR]]-(Tablo1345343423232342[[#This Row],[Adet Fiyatı
KDV HARİÇ
EURO/DOLAR]]*67%)</f>
        <v>225.23368421052629</v>
      </c>
      <c r="N328" s="21">
        <f>Tablo1345343423232342[[#This Row],[Adet Fiyatı
KDV HARİÇ
EURO/DOLAR]]-(Tablo1345343423232342[[#This Row],[Adet Fiyatı
KDV HARİÇ
EURO/DOLAR]]*68%)</f>
        <v>218.40842105263152</v>
      </c>
      <c r="O328" s="21">
        <f>Tablo1345343423232342[[#This Row],[Adet Fiyatı
KDV HARİÇ
EURO/DOLAR]]-(Tablo1345343423232342[[#This Row],[Adet Fiyatı
KDV HARİÇ
EURO/DOLAR]]*64%)</f>
        <v>245.70947368421048</v>
      </c>
      <c r="P328" s="21">
        <f>Tablo1345343423232342[[#This Row],[Adet Fiyatı
KDV HARİÇ
EURO/DOLAR]]-(Tablo1345343423232342[[#This Row],[Adet Fiyatı
KDV HARİÇ
EURO/DOLAR]]*66%)</f>
        <v>232.058947368421</v>
      </c>
    </row>
    <row r="329" spans="1:17">
      <c r="B329" s="157">
        <v>2585</v>
      </c>
      <c r="C329" s="183" t="s">
        <v>1059</v>
      </c>
      <c r="D329" s="183" t="s">
        <v>1060</v>
      </c>
      <c r="E329" s="184" t="s">
        <v>0</v>
      </c>
      <c r="F329" s="179">
        <v>0</v>
      </c>
      <c r="G329" s="180">
        <f>VLOOKUP(Tablo1345343423232342[[#This Row],[Ürün Kodu]],GMA!$A:$B,2,0)</f>
        <v>23.678947368421053</v>
      </c>
      <c r="H329" s="154">
        <v>0</v>
      </c>
      <c r="I329" s="21">
        <f>Tablo1345343423232342[[#This Row],[Adet Fiyatı
KDV HARİÇ
EURO/DOLAR]]-(Tablo1345343423232342[[#This Row],[Adet Fiyatı
KDV HARİÇ
EURO/DOLAR]]*Tablo1345343423232342[[#This Row],[İskonto]])</f>
        <v>23.678947368421053</v>
      </c>
      <c r="J329" s="21">
        <f>Tablo1345343423232342[[#This Row],[Miktar]]*Tablo1345343423232342[[#This Row],[İskontolu 
Birim Fiyat
KDV HARİÇ]]</f>
        <v>0</v>
      </c>
      <c r="K329" s="21">
        <f>Tablo1345343423232342[[#This Row],[İskontolu 
Toplam Fiyat
KDV HARİÇ]]*1.2</f>
        <v>0</v>
      </c>
      <c r="L329" s="173"/>
      <c r="M329" s="163">
        <f>Tablo1345343423232342[[#This Row],[Adet Fiyatı
KDV HARİÇ
EURO/DOLAR]]-(Tablo1345343423232342[[#This Row],[Adet Fiyatı
KDV HARİÇ
EURO/DOLAR]]*67%)</f>
        <v>7.8140526315789458</v>
      </c>
      <c r="N329" s="21">
        <f>Tablo1345343423232342[[#This Row],[Adet Fiyatı
KDV HARİÇ
EURO/DOLAR]]-(Tablo1345343423232342[[#This Row],[Adet Fiyatı
KDV HARİÇ
EURO/DOLAR]]*68%)</f>
        <v>7.577263157894734</v>
      </c>
      <c r="O329" s="21">
        <f>Tablo1345343423232342[[#This Row],[Adet Fiyatı
KDV HARİÇ
EURO/DOLAR]]-(Tablo1345343423232342[[#This Row],[Adet Fiyatı
KDV HARİÇ
EURO/DOLAR]]*64%)</f>
        <v>8.5244210526315793</v>
      </c>
      <c r="P329" s="21">
        <f>Tablo1345343423232342[[#This Row],[Adet Fiyatı
KDV HARİÇ
EURO/DOLAR]]-(Tablo1345343423232342[[#This Row],[Adet Fiyatı
KDV HARİÇ
EURO/DOLAR]]*66%)</f>
        <v>8.0508421052631576</v>
      </c>
    </row>
    <row r="330" spans="1:17">
      <c r="B330" s="152">
        <v>2590</v>
      </c>
      <c r="C330" s="183" t="s">
        <v>1061</v>
      </c>
      <c r="D330" s="183" t="s">
        <v>1062</v>
      </c>
      <c r="E330" s="184" t="s">
        <v>0</v>
      </c>
      <c r="F330" s="179">
        <v>0</v>
      </c>
      <c r="G330" s="180">
        <f>VLOOKUP(Tablo1345343423232342[[#This Row],[Ürün Kodu]],GMA!$A:$B,2,0)</f>
        <v>26.05263157894737</v>
      </c>
      <c r="H330" s="154">
        <v>0</v>
      </c>
      <c r="I330" s="21">
        <f>Tablo1345343423232342[[#This Row],[Adet Fiyatı
KDV HARİÇ
EURO/DOLAR]]-(Tablo1345343423232342[[#This Row],[Adet Fiyatı
KDV HARİÇ
EURO/DOLAR]]*Tablo1345343423232342[[#This Row],[İskonto]])</f>
        <v>26.05263157894737</v>
      </c>
      <c r="J330" s="21">
        <f>Tablo1345343423232342[[#This Row],[Miktar]]*Tablo1345343423232342[[#This Row],[İskontolu 
Birim Fiyat
KDV HARİÇ]]</f>
        <v>0</v>
      </c>
      <c r="K330" s="21">
        <f>Tablo1345343423232342[[#This Row],[İskontolu 
Toplam Fiyat
KDV HARİÇ]]*1.2</f>
        <v>0</v>
      </c>
      <c r="L330" s="173"/>
      <c r="M330" s="163">
        <f>Tablo1345343423232342[[#This Row],[Adet Fiyatı
KDV HARİÇ
EURO/DOLAR]]-(Tablo1345343423232342[[#This Row],[Adet Fiyatı
KDV HARİÇ
EURO/DOLAR]]*67%)</f>
        <v>8.5973684210526322</v>
      </c>
      <c r="N330" s="21">
        <f>Tablo1345343423232342[[#This Row],[Adet Fiyatı
KDV HARİÇ
EURO/DOLAR]]-(Tablo1345343423232342[[#This Row],[Adet Fiyatı
KDV HARİÇ
EURO/DOLAR]]*68%)</f>
        <v>8.3368421052631554</v>
      </c>
      <c r="O330" s="21">
        <f>Tablo1345343423232342[[#This Row],[Adet Fiyatı
KDV HARİÇ
EURO/DOLAR]]-(Tablo1345343423232342[[#This Row],[Adet Fiyatı
KDV HARİÇ
EURO/DOLAR]]*64%)</f>
        <v>9.378947368421052</v>
      </c>
      <c r="P330" s="21">
        <f>Tablo1345343423232342[[#This Row],[Adet Fiyatı
KDV HARİÇ
EURO/DOLAR]]-(Tablo1345343423232342[[#This Row],[Adet Fiyatı
KDV HARİÇ
EURO/DOLAR]]*66%)</f>
        <v>8.8578947368421055</v>
      </c>
    </row>
    <row r="331" spans="1:17">
      <c r="B331" s="157">
        <v>2595</v>
      </c>
      <c r="C331" s="183" t="s">
        <v>1063</v>
      </c>
      <c r="D331" s="183" t="s">
        <v>1064</v>
      </c>
      <c r="E331" s="184" t="s">
        <v>0</v>
      </c>
      <c r="F331" s="179">
        <v>0</v>
      </c>
      <c r="G331" s="180">
        <f>VLOOKUP(Tablo1345343423232342[[#This Row],[Ürün Kodu]],GMA!$A:$B,2,0)</f>
        <v>34.389473684210529</v>
      </c>
      <c r="H331" s="154">
        <v>0</v>
      </c>
      <c r="I331" s="21">
        <f>Tablo1345343423232342[[#This Row],[Adet Fiyatı
KDV HARİÇ
EURO/DOLAR]]-(Tablo1345343423232342[[#This Row],[Adet Fiyatı
KDV HARİÇ
EURO/DOLAR]]*Tablo1345343423232342[[#This Row],[İskonto]])</f>
        <v>34.389473684210529</v>
      </c>
      <c r="J331" s="21">
        <f>Tablo1345343423232342[[#This Row],[Miktar]]*Tablo1345343423232342[[#This Row],[İskontolu 
Birim Fiyat
KDV HARİÇ]]</f>
        <v>0</v>
      </c>
      <c r="K331" s="21">
        <f>Tablo1345343423232342[[#This Row],[İskontolu 
Toplam Fiyat
KDV HARİÇ]]*1.2</f>
        <v>0</v>
      </c>
      <c r="L331" s="173"/>
      <c r="M331" s="163">
        <f>Tablo1345343423232342[[#This Row],[Adet Fiyatı
KDV HARİÇ
EURO/DOLAR]]-(Tablo1345343423232342[[#This Row],[Adet Fiyatı
KDV HARİÇ
EURO/DOLAR]]*67%)</f>
        <v>11.348526315789474</v>
      </c>
      <c r="N331" s="21">
        <f>Tablo1345343423232342[[#This Row],[Adet Fiyatı
KDV HARİÇ
EURO/DOLAR]]-(Tablo1345343423232342[[#This Row],[Adet Fiyatı
KDV HARİÇ
EURO/DOLAR]]*68%)</f>
        <v>11.004631578947368</v>
      </c>
      <c r="O331" s="21">
        <f>Tablo1345343423232342[[#This Row],[Adet Fiyatı
KDV HARİÇ
EURO/DOLAR]]-(Tablo1345343423232342[[#This Row],[Adet Fiyatı
KDV HARİÇ
EURO/DOLAR]]*64%)</f>
        <v>12.380210526315789</v>
      </c>
      <c r="P331" s="21">
        <f>Tablo1345343423232342[[#This Row],[Adet Fiyatı
KDV HARİÇ
EURO/DOLAR]]-(Tablo1345343423232342[[#This Row],[Adet Fiyatı
KDV HARİÇ
EURO/DOLAR]]*66%)</f>
        <v>11.69242105263158</v>
      </c>
    </row>
    <row r="332" spans="1:17">
      <c r="B332" s="152">
        <v>2600</v>
      </c>
      <c r="C332" s="183" t="s">
        <v>1065</v>
      </c>
      <c r="D332" s="183" t="s">
        <v>1066</v>
      </c>
      <c r="E332" s="184" t="s">
        <v>0</v>
      </c>
      <c r="F332" s="179">
        <v>0</v>
      </c>
      <c r="G332" s="180">
        <f>VLOOKUP(Tablo1345343423232342[[#This Row],[Ürün Kodu]],GMA!$A:$B,2,0)</f>
        <v>35.894736842105267</v>
      </c>
      <c r="H332" s="154">
        <v>0</v>
      </c>
      <c r="I332" s="21">
        <f>Tablo1345343423232342[[#This Row],[Adet Fiyatı
KDV HARİÇ
EURO/DOLAR]]-(Tablo1345343423232342[[#This Row],[Adet Fiyatı
KDV HARİÇ
EURO/DOLAR]]*Tablo1345343423232342[[#This Row],[İskonto]])</f>
        <v>35.894736842105267</v>
      </c>
      <c r="J332" s="21">
        <f>Tablo1345343423232342[[#This Row],[Miktar]]*Tablo1345343423232342[[#This Row],[İskontolu 
Birim Fiyat
KDV HARİÇ]]</f>
        <v>0</v>
      </c>
      <c r="K332" s="21">
        <f>Tablo1345343423232342[[#This Row],[İskontolu 
Toplam Fiyat
KDV HARİÇ]]*1.2</f>
        <v>0</v>
      </c>
      <c r="L332" s="173"/>
      <c r="M332" s="163">
        <f>Tablo1345343423232342[[#This Row],[Adet Fiyatı
KDV HARİÇ
EURO/DOLAR]]-(Tablo1345343423232342[[#This Row],[Adet Fiyatı
KDV HARİÇ
EURO/DOLAR]]*67%)</f>
        <v>11.845263157894738</v>
      </c>
      <c r="N332" s="21">
        <f>Tablo1345343423232342[[#This Row],[Adet Fiyatı
KDV HARİÇ
EURO/DOLAR]]-(Tablo1345343423232342[[#This Row],[Adet Fiyatı
KDV HARİÇ
EURO/DOLAR]]*68%)</f>
        <v>11.486315789473682</v>
      </c>
      <c r="O332" s="21">
        <f>Tablo1345343423232342[[#This Row],[Adet Fiyatı
KDV HARİÇ
EURO/DOLAR]]-(Tablo1345343423232342[[#This Row],[Adet Fiyatı
KDV HARİÇ
EURO/DOLAR]]*64%)</f>
        <v>12.922105263157896</v>
      </c>
      <c r="P332" s="21">
        <f>Tablo1345343423232342[[#This Row],[Adet Fiyatı
KDV HARİÇ
EURO/DOLAR]]-(Tablo1345343423232342[[#This Row],[Adet Fiyatı
KDV HARİÇ
EURO/DOLAR]]*66%)</f>
        <v>12.204210526315791</v>
      </c>
    </row>
    <row r="333" spans="1:17">
      <c r="B333" s="157">
        <v>2605</v>
      </c>
      <c r="C333" s="183" t="s">
        <v>1067</v>
      </c>
      <c r="D333" s="183" t="s">
        <v>1068</v>
      </c>
      <c r="E333" s="184" t="s">
        <v>0</v>
      </c>
      <c r="F333" s="179">
        <v>0</v>
      </c>
      <c r="G333" s="180">
        <f>VLOOKUP(Tablo1345343423232342[[#This Row],[Ürün Kodu]],GMA!$A:$B,2,0)</f>
        <v>37.284210526315796</v>
      </c>
      <c r="H333" s="154">
        <v>0</v>
      </c>
      <c r="I333" s="21">
        <f>Tablo1345343423232342[[#This Row],[Adet Fiyatı
KDV HARİÇ
EURO/DOLAR]]-(Tablo1345343423232342[[#This Row],[Adet Fiyatı
KDV HARİÇ
EURO/DOLAR]]*Tablo1345343423232342[[#This Row],[İskonto]])</f>
        <v>37.284210526315796</v>
      </c>
      <c r="J333" s="21">
        <f>Tablo1345343423232342[[#This Row],[Miktar]]*Tablo1345343423232342[[#This Row],[İskontolu 
Birim Fiyat
KDV HARİÇ]]</f>
        <v>0</v>
      </c>
      <c r="K333" s="21">
        <f>Tablo1345343423232342[[#This Row],[İskontolu 
Toplam Fiyat
KDV HARİÇ]]*1.2</f>
        <v>0</v>
      </c>
      <c r="L333" s="173"/>
      <c r="M333" s="163">
        <f>Tablo1345343423232342[[#This Row],[Adet Fiyatı
KDV HARİÇ
EURO/DOLAR]]-(Tablo1345343423232342[[#This Row],[Adet Fiyatı
KDV HARİÇ
EURO/DOLAR]]*67%)</f>
        <v>12.303789473684212</v>
      </c>
      <c r="N333" s="21">
        <f>Tablo1345343423232342[[#This Row],[Adet Fiyatı
KDV HARİÇ
EURO/DOLAR]]-(Tablo1345343423232342[[#This Row],[Adet Fiyatı
KDV HARİÇ
EURO/DOLAR]]*68%)</f>
        <v>11.930947368421052</v>
      </c>
      <c r="O333" s="21">
        <f>Tablo1345343423232342[[#This Row],[Adet Fiyatı
KDV HARİÇ
EURO/DOLAR]]-(Tablo1345343423232342[[#This Row],[Adet Fiyatı
KDV HARİÇ
EURO/DOLAR]]*64%)</f>
        <v>13.422315789473686</v>
      </c>
      <c r="P333" s="21">
        <f>Tablo1345343423232342[[#This Row],[Adet Fiyatı
KDV HARİÇ
EURO/DOLAR]]-(Tablo1345343423232342[[#This Row],[Adet Fiyatı
KDV HARİÇ
EURO/DOLAR]]*66%)</f>
        <v>12.676631578947369</v>
      </c>
    </row>
    <row r="334" spans="1:17">
      <c r="B334" s="152">
        <v>2610</v>
      </c>
      <c r="C334" s="183" t="s">
        <v>1067</v>
      </c>
      <c r="D334" s="183" t="s">
        <v>1069</v>
      </c>
      <c r="E334" s="184" t="s">
        <v>0</v>
      </c>
      <c r="F334" s="179">
        <v>0</v>
      </c>
      <c r="G334" s="180">
        <f>VLOOKUP(Tablo1345343423232342[[#This Row],[Ürün Kodu]],GMA!$A:$B,2,0)</f>
        <v>37.284210526315796</v>
      </c>
      <c r="H334" s="154">
        <v>0</v>
      </c>
      <c r="I334" s="21">
        <f>Tablo1345343423232342[[#This Row],[Adet Fiyatı
KDV HARİÇ
EURO/DOLAR]]-(Tablo1345343423232342[[#This Row],[Adet Fiyatı
KDV HARİÇ
EURO/DOLAR]]*Tablo1345343423232342[[#This Row],[İskonto]])</f>
        <v>37.284210526315796</v>
      </c>
      <c r="J334" s="21">
        <f>Tablo1345343423232342[[#This Row],[Miktar]]*Tablo1345343423232342[[#This Row],[İskontolu 
Birim Fiyat
KDV HARİÇ]]</f>
        <v>0</v>
      </c>
      <c r="K334" s="21">
        <f>Tablo1345343423232342[[#This Row],[İskontolu 
Toplam Fiyat
KDV HARİÇ]]*1.2</f>
        <v>0</v>
      </c>
      <c r="L334" s="173"/>
      <c r="M334" s="163">
        <f>Tablo1345343423232342[[#This Row],[Adet Fiyatı
KDV HARİÇ
EURO/DOLAR]]-(Tablo1345343423232342[[#This Row],[Adet Fiyatı
KDV HARİÇ
EURO/DOLAR]]*67%)</f>
        <v>12.303789473684212</v>
      </c>
      <c r="N334" s="21">
        <f>Tablo1345343423232342[[#This Row],[Adet Fiyatı
KDV HARİÇ
EURO/DOLAR]]-(Tablo1345343423232342[[#This Row],[Adet Fiyatı
KDV HARİÇ
EURO/DOLAR]]*68%)</f>
        <v>11.930947368421052</v>
      </c>
      <c r="O334" s="21">
        <f>Tablo1345343423232342[[#This Row],[Adet Fiyatı
KDV HARİÇ
EURO/DOLAR]]-(Tablo1345343423232342[[#This Row],[Adet Fiyatı
KDV HARİÇ
EURO/DOLAR]]*64%)</f>
        <v>13.422315789473686</v>
      </c>
      <c r="P334" s="21">
        <f>Tablo1345343423232342[[#This Row],[Adet Fiyatı
KDV HARİÇ
EURO/DOLAR]]-(Tablo1345343423232342[[#This Row],[Adet Fiyatı
KDV HARİÇ
EURO/DOLAR]]*66%)</f>
        <v>12.676631578947369</v>
      </c>
    </row>
    <row r="335" spans="1:17">
      <c r="B335" s="157">
        <v>2615</v>
      </c>
      <c r="C335" s="183" t="s">
        <v>1067</v>
      </c>
      <c r="D335" s="183" t="s">
        <v>1070</v>
      </c>
      <c r="E335" s="184" t="s">
        <v>0</v>
      </c>
      <c r="F335" s="179">
        <v>0</v>
      </c>
      <c r="G335" s="180">
        <f>VLOOKUP(Tablo1345343423232342[[#This Row],[Ürün Kodu]],GMA!$A:$B,2,0)</f>
        <v>37.284210526315796</v>
      </c>
      <c r="H335" s="154">
        <v>0</v>
      </c>
      <c r="I335" s="21">
        <f>Tablo1345343423232342[[#This Row],[Adet Fiyatı
KDV HARİÇ
EURO/DOLAR]]-(Tablo1345343423232342[[#This Row],[Adet Fiyatı
KDV HARİÇ
EURO/DOLAR]]*Tablo1345343423232342[[#This Row],[İskonto]])</f>
        <v>37.284210526315796</v>
      </c>
      <c r="J335" s="21">
        <f>Tablo1345343423232342[[#This Row],[Miktar]]*Tablo1345343423232342[[#This Row],[İskontolu 
Birim Fiyat
KDV HARİÇ]]</f>
        <v>0</v>
      </c>
      <c r="K335" s="21">
        <f>Tablo1345343423232342[[#This Row],[İskontolu 
Toplam Fiyat
KDV HARİÇ]]*1.2</f>
        <v>0</v>
      </c>
      <c r="L335" s="173"/>
      <c r="M335" s="163">
        <f>Tablo1345343423232342[[#This Row],[Adet Fiyatı
KDV HARİÇ
EURO/DOLAR]]-(Tablo1345343423232342[[#This Row],[Adet Fiyatı
KDV HARİÇ
EURO/DOLAR]]*67%)</f>
        <v>12.303789473684212</v>
      </c>
      <c r="N335" s="21">
        <f>Tablo1345343423232342[[#This Row],[Adet Fiyatı
KDV HARİÇ
EURO/DOLAR]]-(Tablo1345343423232342[[#This Row],[Adet Fiyatı
KDV HARİÇ
EURO/DOLAR]]*68%)</f>
        <v>11.930947368421052</v>
      </c>
      <c r="O335" s="21">
        <f>Tablo1345343423232342[[#This Row],[Adet Fiyatı
KDV HARİÇ
EURO/DOLAR]]-(Tablo1345343423232342[[#This Row],[Adet Fiyatı
KDV HARİÇ
EURO/DOLAR]]*64%)</f>
        <v>13.422315789473686</v>
      </c>
      <c r="P335" s="21">
        <f>Tablo1345343423232342[[#This Row],[Adet Fiyatı
KDV HARİÇ
EURO/DOLAR]]-(Tablo1345343423232342[[#This Row],[Adet Fiyatı
KDV HARİÇ
EURO/DOLAR]]*66%)</f>
        <v>12.676631578947369</v>
      </c>
    </row>
    <row r="336" spans="1:17">
      <c r="B336" s="152">
        <v>2620</v>
      </c>
      <c r="C336" s="183" t="s">
        <v>1067</v>
      </c>
      <c r="D336" s="183" t="s">
        <v>1071</v>
      </c>
      <c r="E336" s="184" t="s">
        <v>0</v>
      </c>
      <c r="F336" s="179">
        <v>0</v>
      </c>
      <c r="G336" s="180">
        <f>VLOOKUP(Tablo1345343423232342[[#This Row],[Ürün Kodu]],GMA!$A:$B,2,0)</f>
        <v>37.284210526315796</v>
      </c>
      <c r="H336" s="154">
        <v>0</v>
      </c>
      <c r="I336" s="21">
        <f>Tablo1345343423232342[[#This Row],[Adet Fiyatı
KDV HARİÇ
EURO/DOLAR]]-(Tablo1345343423232342[[#This Row],[Adet Fiyatı
KDV HARİÇ
EURO/DOLAR]]*Tablo1345343423232342[[#This Row],[İskonto]])</f>
        <v>37.284210526315796</v>
      </c>
      <c r="J336" s="21">
        <f>Tablo1345343423232342[[#This Row],[Miktar]]*Tablo1345343423232342[[#This Row],[İskontolu 
Birim Fiyat
KDV HARİÇ]]</f>
        <v>0</v>
      </c>
      <c r="K336" s="21">
        <f>Tablo1345343423232342[[#This Row],[İskontolu 
Toplam Fiyat
KDV HARİÇ]]*1.2</f>
        <v>0</v>
      </c>
      <c r="L336" s="173"/>
      <c r="M336" s="163">
        <f>Tablo1345343423232342[[#This Row],[Adet Fiyatı
KDV HARİÇ
EURO/DOLAR]]-(Tablo1345343423232342[[#This Row],[Adet Fiyatı
KDV HARİÇ
EURO/DOLAR]]*67%)</f>
        <v>12.303789473684212</v>
      </c>
      <c r="N336" s="21">
        <f>Tablo1345343423232342[[#This Row],[Adet Fiyatı
KDV HARİÇ
EURO/DOLAR]]-(Tablo1345343423232342[[#This Row],[Adet Fiyatı
KDV HARİÇ
EURO/DOLAR]]*68%)</f>
        <v>11.930947368421052</v>
      </c>
      <c r="O336" s="21">
        <f>Tablo1345343423232342[[#This Row],[Adet Fiyatı
KDV HARİÇ
EURO/DOLAR]]-(Tablo1345343423232342[[#This Row],[Adet Fiyatı
KDV HARİÇ
EURO/DOLAR]]*64%)</f>
        <v>13.422315789473686</v>
      </c>
      <c r="P336" s="21">
        <f>Tablo1345343423232342[[#This Row],[Adet Fiyatı
KDV HARİÇ
EURO/DOLAR]]-(Tablo1345343423232342[[#This Row],[Adet Fiyatı
KDV HARİÇ
EURO/DOLAR]]*66%)</f>
        <v>12.676631578947369</v>
      </c>
    </row>
    <row r="337" spans="1:17">
      <c r="B337" s="157">
        <v>2625</v>
      </c>
      <c r="C337" s="183" t="s">
        <v>1067</v>
      </c>
      <c r="D337" s="183" t="s">
        <v>1072</v>
      </c>
      <c r="E337" s="184" t="s">
        <v>0</v>
      </c>
      <c r="F337" s="179">
        <v>0</v>
      </c>
      <c r="G337" s="180">
        <f>VLOOKUP(Tablo1345343423232342[[#This Row],[Ürün Kodu]],GMA!$A:$B,2,0)</f>
        <v>37.284210526315796</v>
      </c>
      <c r="H337" s="154">
        <v>0</v>
      </c>
      <c r="I337" s="21">
        <f>Tablo1345343423232342[[#This Row],[Adet Fiyatı
KDV HARİÇ
EURO/DOLAR]]-(Tablo1345343423232342[[#This Row],[Adet Fiyatı
KDV HARİÇ
EURO/DOLAR]]*Tablo1345343423232342[[#This Row],[İskonto]])</f>
        <v>37.284210526315796</v>
      </c>
      <c r="J337" s="21">
        <f>Tablo1345343423232342[[#This Row],[Miktar]]*Tablo1345343423232342[[#This Row],[İskontolu 
Birim Fiyat
KDV HARİÇ]]</f>
        <v>0</v>
      </c>
      <c r="K337" s="21">
        <f>Tablo1345343423232342[[#This Row],[İskontolu 
Toplam Fiyat
KDV HARİÇ]]*1.2</f>
        <v>0</v>
      </c>
      <c r="L337" s="173"/>
      <c r="M337" s="163">
        <f>Tablo1345343423232342[[#This Row],[Adet Fiyatı
KDV HARİÇ
EURO/DOLAR]]-(Tablo1345343423232342[[#This Row],[Adet Fiyatı
KDV HARİÇ
EURO/DOLAR]]*67%)</f>
        <v>12.303789473684212</v>
      </c>
      <c r="N337" s="21">
        <f>Tablo1345343423232342[[#This Row],[Adet Fiyatı
KDV HARİÇ
EURO/DOLAR]]-(Tablo1345343423232342[[#This Row],[Adet Fiyatı
KDV HARİÇ
EURO/DOLAR]]*68%)</f>
        <v>11.930947368421052</v>
      </c>
      <c r="O337" s="21">
        <f>Tablo1345343423232342[[#This Row],[Adet Fiyatı
KDV HARİÇ
EURO/DOLAR]]-(Tablo1345343423232342[[#This Row],[Adet Fiyatı
KDV HARİÇ
EURO/DOLAR]]*64%)</f>
        <v>13.422315789473686</v>
      </c>
      <c r="P337" s="21">
        <f>Tablo1345343423232342[[#This Row],[Adet Fiyatı
KDV HARİÇ
EURO/DOLAR]]-(Tablo1345343423232342[[#This Row],[Adet Fiyatı
KDV HARİÇ
EURO/DOLAR]]*66%)</f>
        <v>12.676631578947369</v>
      </c>
    </row>
    <row r="338" spans="1:17">
      <c r="B338" s="152">
        <v>2630</v>
      </c>
      <c r="C338" s="183" t="s">
        <v>1067</v>
      </c>
      <c r="D338" s="183" t="s">
        <v>1073</v>
      </c>
      <c r="E338" s="184" t="s">
        <v>0</v>
      </c>
      <c r="F338" s="179">
        <v>0</v>
      </c>
      <c r="G338" s="180">
        <f>VLOOKUP(Tablo1345343423232342[[#This Row],[Ürün Kodu]],GMA!$A:$B,2,0)</f>
        <v>37.284210526315796</v>
      </c>
      <c r="H338" s="154">
        <v>0</v>
      </c>
      <c r="I338" s="21">
        <f>Tablo1345343423232342[[#This Row],[Adet Fiyatı
KDV HARİÇ
EURO/DOLAR]]-(Tablo1345343423232342[[#This Row],[Adet Fiyatı
KDV HARİÇ
EURO/DOLAR]]*Tablo1345343423232342[[#This Row],[İskonto]])</f>
        <v>37.284210526315796</v>
      </c>
      <c r="J338" s="21">
        <f>Tablo1345343423232342[[#This Row],[Miktar]]*Tablo1345343423232342[[#This Row],[İskontolu 
Birim Fiyat
KDV HARİÇ]]</f>
        <v>0</v>
      </c>
      <c r="K338" s="21">
        <f>Tablo1345343423232342[[#This Row],[İskontolu 
Toplam Fiyat
KDV HARİÇ]]*1.2</f>
        <v>0</v>
      </c>
      <c r="L338" s="173"/>
      <c r="M338" s="163">
        <f>Tablo1345343423232342[[#This Row],[Adet Fiyatı
KDV HARİÇ
EURO/DOLAR]]-(Tablo1345343423232342[[#This Row],[Adet Fiyatı
KDV HARİÇ
EURO/DOLAR]]*67%)</f>
        <v>12.303789473684212</v>
      </c>
      <c r="N338" s="21">
        <f>Tablo1345343423232342[[#This Row],[Adet Fiyatı
KDV HARİÇ
EURO/DOLAR]]-(Tablo1345343423232342[[#This Row],[Adet Fiyatı
KDV HARİÇ
EURO/DOLAR]]*68%)</f>
        <v>11.930947368421052</v>
      </c>
      <c r="O338" s="21">
        <f>Tablo1345343423232342[[#This Row],[Adet Fiyatı
KDV HARİÇ
EURO/DOLAR]]-(Tablo1345343423232342[[#This Row],[Adet Fiyatı
KDV HARİÇ
EURO/DOLAR]]*64%)</f>
        <v>13.422315789473686</v>
      </c>
      <c r="P338" s="21">
        <f>Tablo1345343423232342[[#This Row],[Adet Fiyatı
KDV HARİÇ
EURO/DOLAR]]-(Tablo1345343423232342[[#This Row],[Adet Fiyatı
KDV HARİÇ
EURO/DOLAR]]*66%)</f>
        <v>12.676631578947369</v>
      </c>
    </row>
    <row r="339" spans="1:17">
      <c r="B339" s="157">
        <v>2635</v>
      </c>
      <c r="C339" s="183" t="s">
        <v>1074</v>
      </c>
      <c r="D339" s="183" t="s">
        <v>1075</v>
      </c>
      <c r="E339" s="184" t="s">
        <v>0</v>
      </c>
      <c r="F339" s="179">
        <v>0</v>
      </c>
      <c r="G339" s="180">
        <f>VLOOKUP(Tablo1345343423232342[[#This Row],[Ürün Kodu]],GMA!$A:$B,2,0)</f>
        <v>165</v>
      </c>
      <c r="H339" s="154">
        <v>0</v>
      </c>
      <c r="I339" s="21">
        <f>Tablo1345343423232342[[#This Row],[Adet Fiyatı
KDV HARİÇ
EURO/DOLAR]]-(Tablo1345343423232342[[#This Row],[Adet Fiyatı
KDV HARİÇ
EURO/DOLAR]]*Tablo1345343423232342[[#This Row],[İskonto]])</f>
        <v>165</v>
      </c>
      <c r="J339" s="21">
        <f>Tablo1345343423232342[[#This Row],[Miktar]]*Tablo1345343423232342[[#This Row],[İskontolu 
Birim Fiyat
KDV HARİÇ]]</f>
        <v>0</v>
      </c>
      <c r="K339" s="21">
        <f>Tablo1345343423232342[[#This Row],[İskontolu 
Toplam Fiyat
KDV HARİÇ]]*1.2</f>
        <v>0</v>
      </c>
      <c r="L339" s="173"/>
      <c r="M339" s="163">
        <f>Tablo1345343423232342[[#This Row],[Adet Fiyatı
KDV HARİÇ
EURO/DOLAR]]-(Tablo1345343423232342[[#This Row],[Adet Fiyatı
KDV HARİÇ
EURO/DOLAR]]*67%)</f>
        <v>54.449999999999989</v>
      </c>
      <c r="N339" s="21">
        <f>Tablo1345343423232342[[#This Row],[Adet Fiyatı
KDV HARİÇ
EURO/DOLAR]]-(Tablo1345343423232342[[#This Row],[Adet Fiyatı
KDV HARİÇ
EURO/DOLAR]]*68%)</f>
        <v>52.8</v>
      </c>
      <c r="O339" s="21">
        <f>Tablo1345343423232342[[#This Row],[Adet Fiyatı
KDV HARİÇ
EURO/DOLAR]]-(Tablo1345343423232342[[#This Row],[Adet Fiyatı
KDV HARİÇ
EURO/DOLAR]]*64%)</f>
        <v>59.399999999999991</v>
      </c>
      <c r="P339" s="21">
        <f>Tablo1345343423232342[[#This Row],[Adet Fiyatı
KDV HARİÇ
EURO/DOLAR]]-(Tablo1345343423232342[[#This Row],[Adet Fiyatı
KDV HARİÇ
EURO/DOLAR]]*66%)</f>
        <v>56.099999999999994</v>
      </c>
    </row>
    <row r="340" spans="1:17" ht="12">
      <c r="B340" s="152">
        <v>2640</v>
      </c>
      <c r="C340" s="60" t="s">
        <v>852</v>
      </c>
      <c r="D340" s="61" t="s">
        <v>743</v>
      </c>
      <c r="E340" s="22"/>
      <c r="F340" s="161"/>
      <c r="G340" s="21"/>
      <c r="H340" s="154"/>
      <c r="I340" s="21"/>
      <c r="J340" s="21"/>
      <c r="K340" s="21"/>
      <c r="L340" s="173"/>
      <c r="M340" s="163"/>
      <c r="N340" s="21"/>
      <c r="O340" s="21"/>
      <c r="P340" s="21"/>
    </row>
    <row r="341" spans="1:17" s="160" customFormat="1">
      <c r="A341" s="156"/>
      <c r="B341" s="157">
        <v>2645</v>
      </c>
      <c r="C341" s="19" t="s">
        <v>744</v>
      </c>
      <c r="D341" s="19" t="s">
        <v>39</v>
      </c>
      <c r="E341" s="22"/>
      <c r="F341" s="161"/>
      <c r="G341" s="21"/>
      <c r="H341" s="154"/>
      <c r="I341" s="21"/>
      <c r="J341" s="21"/>
      <c r="K341" s="21"/>
      <c r="L341" s="173"/>
      <c r="M341" s="163"/>
      <c r="N341" s="21"/>
      <c r="O341" s="21"/>
      <c r="P341" s="21"/>
      <c r="Q341" s="9"/>
    </row>
    <row r="342" spans="1:17">
      <c r="B342" s="152">
        <v>2650</v>
      </c>
      <c r="C342" s="29" t="s">
        <v>133</v>
      </c>
      <c r="D342" s="29" t="s">
        <v>686</v>
      </c>
      <c r="E342" s="22" t="s">
        <v>40</v>
      </c>
      <c r="F342" s="161">
        <v>0</v>
      </c>
      <c r="G342" s="21">
        <f>VLOOKUP(Tablo1345343423232342[[#This Row],[Ürün Kodu]],GMA!$A:$B,2,0)</f>
        <v>3.073684210526316</v>
      </c>
      <c r="H342" s="154">
        <v>0</v>
      </c>
      <c r="I342" s="21">
        <f>Tablo1345343423232342[[#This Row],[Adet Fiyatı
KDV HARİÇ
EURO/DOLAR]]-(Tablo1345343423232342[[#This Row],[Adet Fiyatı
KDV HARİÇ
EURO/DOLAR]]*Tablo1345343423232342[[#This Row],[İskonto]])</f>
        <v>3.073684210526316</v>
      </c>
      <c r="J342" s="21">
        <f>Tablo1345343423232342[[#This Row],[Miktar]]*Tablo1345343423232342[[#This Row],[İskontolu 
Birim Fiyat
KDV HARİÇ]]</f>
        <v>0</v>
      </c>
      <c r="K342" s="21">
        <f>Tablo1345343423232342[[#This Row],[İskontolu 
Toplam Fiyat
KDV HARİÇ]]*1.2</f>
        <v>0</v>
      </c>
      <c r="L342" s="162"/>
      <c r="M342" s="163">
        <f>Tablo1345343423232342[[#This Row],[Adet Fiyatı
KDV HARİÇ
EURO/DOLAR]]-(Tablo1345343423232342[[#This Row],[Adet Fiyatı
KDV HARİÇ
EURO/DOLAR]]*67%)</f>
        <v>1.0143157894736841</v>
      </c>
      <c r="N342" s="21">
        <f>Tablo1345343423232342[[#This Row],[Adet Fiyatı
KDV HARİÇ
EURO/DOLAR]]-(Tablo1345343423232342[[#This Row],[Adet Fiyatı
KDV HARİÇ
EURO/DOLAR]]*68%)</f>
        <v>0.98357894736842111</v>
      </c>
      <c r="O342" s="21">
        <f>Tablo1345343423232342[[#This Row],[Adet Fiyatı
KDV HARİÇ
EURO/DOLAR]]-(Tablo1345343423232342[[#This Row],[Adet Fiyatı
KDV HARİÇ
EURO/DOLAR]]*64%)</f>
        <v>1.1065263157894738</v>
      </c>
      <c r="P342" s="21">
        <f>Tablo1345343423232342[[#This Row],[Adet Fiyatı
KDV HARİÇ
EURO/DOLAR]]-(Tablo1345343423232342[[#This Row],[Adet Fiyatı
KDV HARİÇ
EURO/DOLAR]]*66%)</f>
        <v>1.0450526315789475</v>
      </c>
    </row>
    <row r="343" spans="1:17">
      <c r="B343" s="157">
        <v>2655</v>
      </c>
      <c r="C343" s="29" t="s">
        <v>134</v>
      </c>
      <c r="D343" s="29" t="s">
        <v>687</v>
      </c>
      <c r="E343" s="22" t="s">
        <v>40</v>
      </c>
      <c r="F343" s="161">
        <v>0</v>
      </c>
      <c r="G343" s="21">
        <f>VLOOKUP(Tablo1345343423232342[[#This Row],[Ürün Kodu]],GMA!$A:$B,2,0)</f>
        <v>3.073684210526316</v>
      </c>
      <c r="H343" s="154">
        <v>0</v>
      </c>
      <c r="I343" s="21">
        <f>Tablo1345343423232342[[#This Row],[Adet Fiyatı
KDV HARİÇ
EURO/DOLAR]]-(Tablo1345343423232342[[#This Row],[Adet Fiyatı
KDV HARİÇ
EURO/DOLAR]]*Tablo1345343423232342[[#This Row],[İskonto]])</f>
        <v>3.073684210526316</v>
      </c>
      <c r="J343" s="21">
        <f>Tablo1345343423232342[[#This Row],[Miktar]]*Tablo1345343423232342[[#This Row],[İskontolu 
Birim Fiyat
KDV HARİÇ]]</f>
        <v>0</v>
      </c>
      <c r="K343" s="21">
        <f>Tablo1345343423232342[[#This Row],[İskontolu 
Toplam Fiyat
KDV HARİÇ]]*1.2</f>
        <v>0</v>
      </c>
      <c r="L343" s="162"/>
      <c r="M343" s="163">
        <f>Tablo1345343423232342[[#This Row],[Adet Fiyatı
KDV HARİÇ
EURO/DOLAR]]-(Tablo1345343423232342[[#This Row],[Adet Fiyatı
KDV HARİÇ
EURO/DOLAR]]*67%)</f>
        <v>1.0143157894736841</v>
      </c>
      <c r="N343" s="21">
        <f>Tablo1345343423232342[[#This Row],[Adet Fiyatı
KDV HARİÇ
EURO/DOLAR]]-(Tablo1345343423232342[[#This Row],[Adet Fiyatı
KDV HARİÇ
EURO/DOLAR]]*68%)</f>
        <v>0.98357894736842111</v>
      </c>
      <c r="O343" s="21">
        <f>Tablo1345343423232342[[#This Row],[Adet Fiyatı
KDV HARİÇ
EURO/DOLAR]]-(Tablo1345343423232342[[#This Row],[Adet Fiyatı
KDV HARİÇ
EURO/DOLAR]]*64%)</f>
        <v>1.1065263157894738</v>
      </c>
      <c r="P343" s="21">
        <f>Tablo1345343423232342[[#This Row],[Adet Fiyatı
KDV HARİÇ
EURO/DOLAR]]-(Tablo1345343423232342[[#This Row],[Adet Fiyatı
KDV HARİÇ
EURO/DOLAR]]*66%)</f>
        <v>1.0450526315789475</v>
      </c>
    </row>
    <row r="344" spans="1:17" s="160" customFormat="1">
      <c r="A344" s="156"/>
      <c r="B344" s="152">
        <v>2660</v>
      </c>
      <c r="C344" s="19" t="s">
        <v>745</v>
      </c>
      <c r="D344" s="19" t="s">
        <v>41</v>
      </c>
      <c r="E344" s="54"/>
      <c r="F344" s="158"/>
      <c r="G344" s="33"/>
      <c r="H344" s="154"/>
      <c r="I344" s="71"/>
      <c r="J344" s="71"/>
      <c r="K344" s="71"/>
      <c r="L344" s="33"/>
      <c r="M344" s="159"/>
      <c r="N344" s="71"/>
      <c r="O344" s="71"/>
      <c r="P344" s="71"/>
    </row>
    <row r="345" spans="1:17">
      <c r="B345" s="157">
        <v>2665</v>
      </c>
      <c r="C345" s="29" t="s">
        <v>43</v>
      </c>
      <c r="D345" s="29" t="s">
        <v>44</v>
      </c>
      <c r="E345" s="22" t="s">
        <v>42</v>
      </c>
      <c r="F345" s="161">
        <v>0</v>
      </c>
      <c r="G345" s="21">
        <f>VLOOKUP(Tablo1345343423232342[[#This Row],[Ürün Kodu]],GMA!$A:$B,2,0)</f>
        <v>9.5789473684210531</v>
      </c>
      <c r="H345" s="154">
        <v>0</v>
      </c>
      <c r="I345" s="162">
        <f>Tablo1345343423232342[[#This Row],[Adet Fiyatı
KDV HARİÇ
EURO/DOLAR]]-(Tablo1345343423232342[[#This Row],[Adet Fiyatı
KDV HARİÇ
EURO/DOLAR]]*Tablo1345343423232342[[#This Row],[İskonto]])</f>
        <v>9.5789473684210531</v>
      </c>
      <c r="J345" s="162">
        <f>Tablo1345343423232342[[#This Row],[Miktar]]*Tablo1345343423232342[[#This Row],[İskontolu 
Birim Fiyat
KDV HARİÇ]]</f>
        <v>0</v>
      </c>
      <c r="K345" s="21">
        <f>Tablo1345343423232342[[#This Row],[İskontolu 
Toplam Fiyat
KDV HARİÇ]]*1.2</f>
        <v>0</v>
      </c>
      <c r="L345" s="162"/>
      <c r="M345" s="163">
        <f>Tablo1345343423232342[[#This Row],[Adet Fiyatı
KDV HARİÇ
EURO/DOLAR]]-(Tablo1345343423232342[[#This Row],[Adet Fiyatı
KDV HARİÇ
EURO/DOLAR]]*67%)</f>
        <v>3.1610526315789471</v>
      </c>
      <c r="N345" s="21">
        <f>Tablo1345343423232342[[#This Row],[Adet Fiyatı
KDV HARİÇ
EURO/DOLAR]]-(Tablo1345343423232342[[#This Row],[Adet Fiyatı
KDV HARİÇ
EURO/DOLAR]]*68%)</f>
        <v>3.0652631578947362</v>
      </c>
      <c r="O345" s="21">
        <f>Tablo1345343423232342[[#This Row],[Adet Fiyatı
KDV HARİÇ
EURO/DOLAR]]-(Tablo1345343423232342[[#This Row],[Adet Fiyatı
KDV HARİÇ
EURO/DOLAR]]*64%)</f>
        <v>3.4484210526315788</v>
      </c>
      <c r="P345" s="21">
        <f>Tablo1345343423232342[[#This Row],[Adet Fiyatı
KDV HARİÇ
EURO/DOLAR]]-(Tablo1345343423232342[[#This Row],[Adet Fiyatı
KDV HARİÇ
EURO/DOLAR]]*66%)</f>
        <v>3.256842105263158</v>
      </c>
    </row>
    <row r="346" spans="1:17">
      <c r="B346" s="152">
        <v>2670</v>
      </c>
      <c r="C346" s="29" t="s">
        <v>45</v>
      </c>
      <c r="D346" s="29" t="s">
        <v>46</v>
      </c>
      <c r="E346" s="22" t="s">
        <v>42</v>
      </c>
      <c r="F346" s="161">
        <v>0</v>
      </c>
      <c r="G346" s="21">
        <f>VLOOKUP(Tablo1345343423232342[[#This Row],[Ürün Kodu]],GMA!$A:$B,2,0)</f>
        <v>3.1929824561403515</v>
      </c>
      <c r="H346" s="154">
        <v>0</v>
      </c>
      <c r="I346" s="21">
        <f>Tablo1345343423232342[[#This Row],[Adet Fiyatı
KDV HARİÇ
EURO/DOLAR]]-(Tablo1345343423232342[[#This Row],[Adet Fiyatı
KDV HARİÇ
EURO/DOLAR]]*Tablo1345343423232342[[#This Row],[İskonto]])</f>
        <v>3.1929824561403515</v>
      </c>
      <c r="J346" s="21">
        <f>Tablo1345343423232342[[#This Row],[Miktar]]*Tablo1345343423232342[[#This Row],[İskontolu 
Birim Fiyat
KDV HARİÇ]]</f>
        <v>0</v>
      </c>
      <c r="K346" s="21">
        <f>Tablo1345343423232342[[#This Row],[İskontolu 
Toplam Fiyat
KDV HARİÇ]]*1.2</f>
        <v>0</v>
      </c>
      <c r="L346" s="162"/>
      <c r="M346" s="163">
        <f>Tablo1345343423232342[[#This Row],[Adet Fiyatı
KDV HARİÇ
EURO/DOLAR]]-(Tablo1345343423232342[[#This Row],[Adet Fiyatı
KDV HARİÇ
EURO/DOLAR]]*67%)</f>
        <v>1.053684210526316</v>
      </c>
      <c r="N346" s="21">
        <f>Tablo1345343423232342[[#This Row],[Adet Fiyatı
KDV HARİÇ
EURO/DOLAR]]-(Tablo1345343423232342[[#This Row],[Adet Fiyatı
KDV HARİÇ
EURO/DOLAR]]*68%)</f>
        <v>1.0217543859649125</v>
      </c>
      <c r="O346" s="21">
        <f>Tablo1345343423232342[[#This Row],[Adet Fiyatı
KDV HARİÇ
EURO/DOLAR]]-(Tablo1345343423232342[[#This Row],[Adet Fiyatı
KDV HARİÇ
EURO/DOLAR]]*64%)</f>
        <v>1.1494736842105264</v>
      </c>
      <c r="P346" s="21">
        <f>Tablo1345343423232342[[#This Row],[Adet Fiyatı
KDV HARİÇ
EURO/DOLAR]]-(Tablo1345343423232342[[#This Row],[Adet Fiyatı
KDV HARİÇ
EURO/DOLAR]]*66%)</f>
        <v>1.0856140350877195</v>
      </c>
    </row>
    <row r="347" spans="1:17">
      <c r="B347" s="157">
        <v>2675</v>
      </c>
      <c r="C347" s="29" t="s">
        <v>47</v>
      </c>
      <c r="D347" s="29" t="s">
        <v>48</v>
      </c>
      <c r="E347" s="22" t="s">
        <v>42</v>
      </c>
      <c r="F347" s="161">
        <v>0</v>
      </c>
      <c r="G347" s="21">
        <f>VLOOKUP(Tablo1345343423232342[[#This Row],[Ürün Kodu]],GMA!$A:$B,2,0)</f>
        <v>14.140350877192985</v>
      </c>
      <c r="H347" s="154">
        <v>0</v>
      </c>
      <c r="I347" s="21">
        <f>Tablo1345343423232342[[#This Row],[Adet Fiyatı
KDV HARİÇ
EURO/DOLAR]]-(Tablo1345343423232342[[#This Row],[Adet Fiyatı
KDV HARİÇ
EURO/DOLAR]]*Tablo1345343423232342[[#This Row],[İskonto]])</f>
        <v>14.140350877192985</v>
      </c>
      <c r="J347" s="21">
        <f>Tablo1345343423232342[[#This Row],[Miktar]]*Tablo1345343423232342[[#This Row],[İskontolu 
Birim Fiyat
KDV HARİÇ]]</f>
        <v>0</v>
      </c>
      <c r="K347" s="21">
        <f>Tablo1345343423232342[[#This Row],[İskontolu 
Toplam Fiyat
KDV HARİÇ]]*1.2</f>
        <v>0</v>
      </c>
      <c r="L347" s="162"/>
      <c r="M347" s="163">
        <f>Tablo1345343423232342[[#This Row],[Adet Fiyatı
KDV HARİÇ
EURO/DOLAR]]-(Tablo1345343423232342[[#This Row],[Adet Fiyatı
KDV HARİÇ
EURO/DOLAR]]*67%)</f>
        <v>4.6663157894736838</v>
      </c>
      <c r="N347" s="21">
        <f>Tablo1345343423232342[[#This Row],[Adet Fiyatı
KDV HARİÇ
EURO/DOLAR]]-(Tablo1345343423232342[[#This Row],[Adet Fiyatı
KDV HARİÇ
EURO/DOLAR]]*68%)</f>
        <v>4.5249122807017539</v>
      </c>
      <c r="O347" s="21">
        <f>Tablo1345343423232342[[#This Row],[Adet Fiyatı
KDV HARİÇ
EURO/DOLAR]]-(Tablo1345343423232342[[#This Row],[Adet Fiyatı
KDV HARİÇ
EURO/DOLAR]]*64%)</f>
        <v>5.0905263157894751</v>
      </c>
      <c r="P347" s="21">
        <f>Tablo1345343423232342[[#This Row],[Adet Fiyatı
KDV HARİÇ
EURO/DOLAR]]-(Tablo1345343423232342[[#This Row],[Adet Fiyatı
KDV HARİÇ
EURO/DOLAR]]*66%)</f>
        <v>4.8077192982456136</v>
      </c>
    </row>
    <row r="348" spans="1:17">
      <c r="B348" s="152">
        <v>2680</v>
      </c>
      <c r="C348" s="29" t="s">
        <v>280</v>
      </c>
      <c r="D348" s="29" t="s">
        <v>281</v>
      </c>
      <c r="E348" s="22" t="s">
        <v>42</v>
      </c>
      <c r="F348" s="161">
        <v>0</v>
      </c>
      <c r="G348" s="21">
        <f>VLOOKUP(Tablo1345343423232342[[#This Row],[Ürün Kodu]],GMA!$A:$B,2,0)</f>
        <v>2.8631578947368426</v>
      </c>
      <c r="H348" s="154">
        <v>0</v>
      </c>
      <c r="I348" s="21">
        <f>Tablo1345343423232342[[#This Row],[Adet Fiyatı
KDV HARİÇ
EURO/DOLAR]]-(Tablo1345343423232342[[#This Row],[Adet Fiyatı
KDV HARİÇ
EURO/DOLAR]]*Tablo1345343423232342[[#This Row],[İskonto]])</f>
        <v>2.8631578947368426</v>
      </c>
      <c r="J348" s="21">
        <f>Tablo1345343423232342[[#This Row],[Miktar]]*Tablo1345343423232342[[#This Row],[İskontolu 
Birim Fiyat
KDV HARİÇ]]</f>
        <v>0</v>
      </c>
      <c r="K348" s="21">
        <f>Tablo1345343423232342[[#This Row],[İskontolu 
Toplam Fiyat
KDV HARİÇ]]*1.2</f>
        <v>0</v>
      </c>
      <c r="L348" s="162"/>
      <c r="M348" s="163">
        <f>Tablo1345343423232342[[#This Row],[Adet Fiyatı
KDV HARİÇ
EURO/DOLAR]]-(Tablo1345343423232342[[#This Row],[Adet Fiyatı
KDV HARİÇ
EURO/DOLAR]]*67%)</f>
        <v>0.94484210526315793</v>
      </c>
      <c r="N348" s="21">
        <f>Tablo1345343423232342[[#This Row],[Adet Fiyatı
KDV HARİÇ
EURO/DOLAR]]-(Tablo1345343423232342[[#This Row],[Adet Fiyatı
KDV HARİÇ
EURO/DOLAR]]*68%)</f>
        <v>0.91621052631578959</v>
      </c>
      <c r="O348" s="21">
        <f>Tablo1345343423232342[[#This Row],[Adet Fiyatı
KDV HARİÇ
EURO/DOLAR]]-(Tablo1345343423232342[[#This Row],[Adet Fiyatı
KDV HARİÇ
EURO/DOLAR]]*64%)</f>
        <v>1.0307368421052634</v>
      </c>
      <c r="P348" s="21">
        <f>Tablo1345343423232342[[#This Row],[Adet Fiyatı
KDV HARİÇ
EURO/DOLAR]]-(Tablo1345343423232342[[#This Row],[Adet Fiyatı
KDV HARİÇ
EURO/DOLAR]]*66%)</f>
        <v>0.97347368421052649</v>
      </c>
    </row>
    <row r="349" spans="1:17" s="160" customFormat="1">
      <c r="A349" s="156"/>
      <c r="B349" s="157">
        <v>2685</v>
      </c>
      <c r="C349" s="19" t="s">
        <v>747</v>
      </c>
      <c r="D349" s="19" t="s">
        <v>746</v>
      </c>
      <c r="E349" s="54"/>
      <c r="F349" s="158"/>
      <c r="G349" s="33"/>
      <c r="H349" s="154"/>
      <c r="I349" s="71"/>
      <c r="J349" s="71"/>
      <c r="K349" s="71"/>
      <c r="L349" s="33"/>
      <c r="M349" s="159"/>
      <c r="N349" s="71"/>
      <c r="O349" s="71"/>
      <c r="P349" s="71"/>
    </row>
    <row r="350" spans="1:17">
      <c r="B350" s="152">
        <v>2690</v>
      </c>
      <c r="C350" s="29" t="s">
        <v>49</v>
      </c>
      <c r="D350" s="29" t="s">
        <v>97</v>
      </c>
      <c r="E350" s="22" t="s">
        <v>42</v>
      </c>
      <c r="F350" s="161">
        <v>0</v>
      </c>
      <c r="G350" s="21">
        <f>VLOOKUP(Tablo1345343423232342[[#This Row],[Ürün Kodu]],GMA!$A:$B,2,0)</f>
        <v>4.3157894736842106</v>
      </c>
      <c r="H350" s="154">
        <v>0</v>
      </c>
      <c r="I350" s="21">
        <f>Tablo1345343423232342[[#This Row],[Adet Fiyatı
KDV HARİÇ
EURO/DOLAR]]-(Tablo1345343423232342[[#This Row],[Adet Fiyatı
KDV HARİÇ
EURO/DOLAR]]*Tablo1345343423232342[[#This Row],[İskonto]])</f>
        <v>4.3157894736842106</v>
      </c>
      <c r="J350" s="21">
        <f>Tablo1345343423232342[[#This Row],[Miktar]]*Tablo1345343423232342[[#This Row],[İskontolu 
Birim Fiyat
KDV HARİÇ]]</f>
        <v>0</v>
      </c>
      <c r="K350" s="21">
        <f>Tablo1345343423232342[[#This Row],[İskontolu 
Toplam Fiyat
KDV HARİÇ]]*1.2</f>
        <v>0</v>
      </c>
      <c r="L350" s="162"/>
      <c r="M350" s="163">
        <f>Tablo1345343423232342[[#This Row],[Adet Fiyatı
KDV HARİÇ
EURO/DOLAR]]-(Tablo1345343423232342[[#This Row],[Adet Fiyatı
KDV HARİÇ
EURO/DOLAR]]*67%)</f>
        <v>1.4242105263157891</v>
      </c>
      <c r="N350" s="21">
        <f>Tablo1345343423232342[[#This Row],[Adet Fiyatı
KDV HARİÇ
EURO/DOLAR]]-(Tablo1345343423232342[[#This Row],[Adet Fiyatı
KDV HARİÇ
EURO/DOLAR]]*68%)</f>
        <v>1.3810526315789473</v>
      </c>
      <c r="O350" s="21">
        <f>Tablo1345343423232342[[#This Row],[Adet Fiyatı
KDV HARİÇ
EURO/DOLAR]]-(Tablo1345343423232342[[#This Row],[Adet Fiyatı
KDV HARİÇ
EURO/DOLAR]]*64%)</f>
        <v>1.5536842105263156</v>
      </c>
      <c r="P350" s="21">
        <f>Tablo1345343423232342[[#This Row],[Adet Fiyatı
KDV HARİÇ
EURO/DOLAR]]-(Tablo1345343423232342[[#This Row],[Adet Fiyatı
KDV HARİÇ
EURO/DOLAR]]*66%)</f>
        <v>1.4673684210526314</v>
      </c>
    </row>
    <row r="351" spans="1:17">
      <c r="B351" s="157">
        <v>2695</v>
      </c>
      <c r="C351" s="29" t="s">
        <v>50</v>
      </c>
      <c r="D351" s="29" t="s">
        <v>98</v>
      </c>
      <c r="E351" s="22" t="s">
        <v>42</v>
      </c>
      <c r="F351" s="161">
        <v>0</v>
      </c>
      <c r="G351" s="21">
        <f>VLOOKUP(Tablo1345343423232342[[#This Row],[Ürün Kodu]],GMA!$A:$B,2,0)</f>
        <v>9.719298245614036</v>
      </c>
      <c r="H351" s="154">
        <v>0</v>
      </c>
      <c r="I351" s="21">
        <f>Tablo1345343423232342[[#This Row],[Adet Fiyatı
KDV HARİÇ
EURO/DOLAR]]-(Tablo1345343423232342[[#This Row],[Adet Fiyatı
KDV HARİÇ
EURO/DOLAR]]*Tablo1345343423232342[[#This Row],[İskonto]])</f>
        <v>9.719298245614036</v>
      </c>
      <c r="J351" s="21">
        <f>Tablo1345343423232342[[#This Row],[Miktar]]*Tablo1345343423232342[[#This Row],[İskontolu 
Birim Fiyat
KDV HARİÇ]]</f>
        <v>0</v>
      </c>
      <c r="K351" s="21">
        <f>Tablo1345343423232342[[#This Row],[İskontolu 
Toplam Fiyat
KDV HARİÇ]]*1.2</f>
        <v>0</v>
      </c>
      <c r="L351" s="162"/>
      <c r="M351" s="163">
        <f>Tablo1345343423232342[[#This Row],[Adet Fiyatı
KDV HARİÇ
EURO/DOLAR]]-(Tablo1345343423232342[[#This Row],[Adet Fiyatı
KDV HARİÇ
EURO/DOLAR]]*67%)</f>
        <v>3.2073684210526316</v>
      </c>
      <c r="N351" s="21">
        <f>Tablo1345343423232342[[#This Row],[Adet Fiyatı
KDV HARİÇ
EURO/DOLAR]]-(Tablo1345343423232342[[#This Row],[Adet Fiyatı
KDV HARİÇ
EURO/DOLAR]]*68%)</f>
        <v>3.1101754385964915</v>
      </c>
      <c r="O351" s="21">
        <f>Tablo1345343423232342[[#This Row],[Adet Fiyatı
KDV HARİÇ
EURO/DOLAR]]-(Tablo1345343423232342[[#This Row],[Adet Fiyatı
KDV HARİÇ
EURO/DOLAR]]*64%)</f>
        <v>3.498947368421053</v>
      </c>
      <c r="P351" s="21">
        <f>Tablo1345343423232342[[#This Row],[Adet Fiyatı
KDV HARİÇ
EURO/DOLAR]]-(Tablo1345343423232342[[#This Row],[Adet Fiyatı
KDV HARİÇ
EURO/DOLAR]]*66%)</f>
        <v>3.3045614035087718</v>
      </c>
    </row>
    <row r="352" spans="1:17">
      <c r="B352" s="152">
        <v>2700</v>
      </c>
      <c r="C352" s="29" t="s">
        <v>51</v>
      </c>
      <c r="D352" s="29" t="s">
        <v>99</v>
      </c>
      <c r="E352" s="22" t="s">
        <v>42</v>
      </c>
      <c r="F352" s="161">
        <v>0</v>
      </c>
      <c r="G352" s="21">
        <f>VLOOKUP(Tablo1345343423232342[[#This Row],[Ürün Kodu]],GMA!$A:$B,2,0)</f>
        <v>21.92982456140351</v>
      </c>
      <c r="H352" s="154">
        <v>0</v>
      </c>
      <c r="I352" s="21">
        <f>Tablo1345343423232342[[#This Row],[Adet Fiyatı
KDV HARİÇ
EURO/DOLAR]]-(Tablo1345343423232342[[#This Row],[Adet Fiyatı
KDV HARİÇ
EURO/DOLAR]]*Tablo1345343423232342[[#This Row],[İskonto]])</f>
        <v>21.92982456140351</v>
      </c>
      <c r="J352" s="21">
        <f>Tablo1345343423232342[[#This Row],[Miktar]]*Tablo1345343423232342[[#This Row],[İskontolu 
Birim Fiyat
KDV HARİÇ]]</f>
        <v>0</v>
      </c>
      <c r="K352" s="21">
        <f>Tablo1345343423232342[[#This Row],[İskontolu 
Toplam Fiyat
KDV HARİÇ]]*1.2</f>
        <v>0</v>
      </c>
      <c r="L352" s="162"/>
      <c r="M352" s="163">
        <f>Tablo1345343423232342[[#This Row],[Adet Fiyatı
KDV HARİÇ
EURO/DOLAR]]-(Tablo1345343423232342[[#This Row],[Adet Fiyatı
KDV HARİÇ
EURO/DOLAR]]*67%)</f>
        <v>7.2368421052631575</v>
      </c>
      <c r="N352" s="21">
        <f>Tablo1345343423232342[[#This Row],[Adet Fiyatı
KDV HARİÇ
EURO/DOLAR]]-(Tablo1345343423232342[[#This Row],[Adet Fiyatı
KDV HARİÇ
EURO/DOLAR]]*68%)</f>
        <v>7.0175438596491215</v>
      </c>
      <c r="O352" s="21">
        <f>Tablo1345343423232342[[#This Row],[Adet Fiyatı
KDV HARİÇ
EURO/DOLAR]]-(Tablo1345343423232342[[#This Row],[Adet Fiyatı
KDV HARİÇ
EURO/DOLAR]]*64%)</f>
        <v>7.8947368421052637</v>
      </c>
      <c r="P352" s="21">
        <f>Tablo1345343423232342[[#This Row],[Adet Fiyatı
KDV HARİÇ
EURO/DOLAR]]-(Tablo1345343423232342[[#This Row],[Adet Fiyatı
KDV HARİÇ
EURO/DOLAR]]*66%)</f>
        <v>7.4561403508771935</v>
      </c>
    </row>
    <row r="353" spans="2:16">
      <c r="B353" s="157">
        <v>2705</v>
      </c>
      <c r="C353" s="29" t="s">
        <v>52</v>
      </c>
      <c r="D353" s="29" t="s">
        <v>100</v>
      </c>
      <c r="E353" s="22" t="s">
        <v>42</v>
      </c>
      <c r="F353" s="161">
        <v>0</v>
      </c>
      <c r="G353" s="21">
        <f>VLOOKUP(Tablo1345343423232342[[#This Row],[Ürün Kodu]],GMA!$A:$B,2,0)</f>
        <v>22.17543859649123</v>
      </c>
      <c r="H353" s="154">
        <v>0</v>
      </c>
      <c r="I353" s="21">
        <f>Tablo1345343423232342[[#This Row],[Adet Fiyatı
KDV HARİÇ
EURO/DOLAR]]-(Tablo1345343423232342[[#This Row],[Adet Fiyatı
KDV HARİÇ
EURO/DOLAR]]*Tablo1345343423232342[[#This Row],[İskonto]])</f>
        <v>22.17543859649123</v>
      </c>
      <c r="J353" s="21">
        <f>Tablo1345343423232342[[#This Row],[Miktar]]*Tablo1345343423232342[[#This Row],[İskontolu 
Birim Fiyat
KDV HARİÇ]]</f>
        <v>0</v>
      </c>
      <c r="K353" s="21">
        <f>Tablo1345343423232342[[#This Row],[İskontolu 
Toplam Fiyat
KDV HARİÇ]]*1.2</f>
        <v>0</v>
      </c>
      <c r="L353" s="162"/>
      <c r="M353" s="163">
        <f>Tablo1345343423232342[[#This Row],[Adet Fiyatı
KDV HARİÇ
EURO/DOLAR]]-(Tablo1345343423232342[[#This Row],[Adet Fiyatı
KDV HARİÇ
EURO/DOLAR]]*67%)</f>
        <v>7.3178947368421046</v>
      </c>
      <c r="N353" s="21">
        <f>Tablo1345343423232342[[#This Row],[Adet Fiyatı
KDV HARİÇ
EURO/DOLAR]]-(Tablo1345343423232342[[#This Row],[Adet Fiyatı
KDV HARİÇ
EURO/DOLAR]]*68%)</f>
        <v>7.0961403508771923</v>
      </c>
      <c r="O353" s="21">
        <f>Tablo1345343423232342[[#This Row],[Adet Fiyatı
KDV HARİÇ
EURO/DOLAR]]-(Tablo1345343423232342[[#This Row],[Adet Fiyatı
KDV HARİÇ
EURO/DOLAR]]*64%)</f>
        <v>7.9831578947368431</v>
      </c>
      <c r="P353" s="21">
        <f>Tablo1345343423232342[[#This Row],[Adet Fiyatı
KDV HARİÇ
EURO/DOLAR]]-(Tablo1345343423232342[[#This Row],[Adet Fiyatı
KDV HARİÇ
EURO/DOLAR]]*66%)</f>
        <v>7.5396491228070168</v>
      </c>
    </row>
    <row r="354" spans="2:16">
      <c r="B354" s="152">
        <v>2710</v>
      </c>
      <c r="C354" s="29" t="s">
        <v>53</v>
      </c>
      <c r="D354" s="29" t="s">
        <v>101</v>
      </c>
      <c r="E354" s="22" t="s">
        <v>42</v>
      </c>
      <c r="F354" s="161">
        <v>0</v>
      </c>
      <c r="G354" s="21">
        <f>VLOOKUP(Tablo1345343423232342[[#This Row],[Ürün Kodu]],GMA!$A:$B,2,0)</f>
        <v>13.508771929824563</v>
      </c>
      <c r="H354" s="154">
        <v>0</v>
      </c>
      <c r="I354" s="21">
        <f>Tablo1345343423232342[[#This Row],[Adet Fiyatı
KDV HARİÇ
EURO/DOLAR]]-(Tablo1345343423232342[[#This Row],[Adet Fiyatı
KDV HARİÇ
EURO/DOLAR]]*Tablo1345343423232342[[#This Row],[İskonto]])</f>
        <v>13.508771929824563</v>
      </c>
      <c r="J354" s="21">
        <f>Tablo1345343423232342[[#This Row],[Miktar]]*Tablo1345343423232342[[#This Row],[İskontolu 
Birim Fiyat
KDV HARİÇ]]</f>
        <v>0</v>
      </c>
      <c r="K354" s="21">
        <f>Tablo1345343423232342[[#This Row],[İskontolu 
Toplam Fiyat
KDV HARİÇ]]*1.2</f>
        <v>0</v>
      </c>
      <c r="L354" s="162"/>
      <c r="M354" s="163">
        <f>Tablo1345343423232342[[#This Row],[Adet Fiyatı
KDV HARİÇ
EURO/DOLAR]]-(Tablo1345343423232342[[#This Row],[Adet Fiyatı
KDV HARİÇ
EURO/DOLAR]]*67%)</f>
        <v>4.4578947368421051</v>
      </c>
      <c r="N354" s="21">
        <f>Tablo1345343423232342[[#This Row],[Adet Fiyatı
KDV HARİÇ
EURO/DOLAR]]-(Tablo1345343423232342[[#This Row],[Adet Fiyatı
KDV HARİÇ
EURO/DOLAR]]*68%)</f>
        <v>4.3228070175438589</v>
      </c>
      <c r="O354" s="21">
        <f>Tablo1345343423232342[[#This Row],[Adet Fiyatı
KDV HARİÇ
EURO/DOLAR]]-(Tablo1345343423232342[[#This Row],[Adet Fiyatı
KDV HARİÇ
EURO/DOLAR]]*64%)</f>
        <v>4.8631578947368421</v>
      </c>
      <c r="P354" s="21">
        <f>Tablo1345343423232342[[#This Row],[Adet Fiyatı
KDV HARİÇ
EURO/DOLAR]]-(Tablo1345343423232342[[#This Row],[Adet Fiyatı
KDV HARİÇ
EURO/DOLAR]]*66%)</f>
        <v>4.5929824561403514</v>
      </c>
    </row>
    <row r="355" spans="2:16">
      <c r="B355" s="157">
        <v>2715</v>
      </c>
      <c r="C355" s="29" t="s">
        <v>54</v>
      </c>
      <c r="D355" s="29" t="s">
        <v>102</v>
      </c>
      <c r="E355" s="22" t="s">
        <v>42</v>
      </c>
      <c r="F355" s="161">
        <v>0</v>
      </c>
      <c r="G355" s="21">
        <f>VLOOKUP(Tablo1345343423232342[[#This Row],[Ürün Kodu]],GMA!$A:$B,2,0)</f>
        <v>19.017543859649123</v>
      </c>
      <c r="H355" s="154">
        <v>0</v>
      </c>
      <c r="I355" s="21">
        <f>Tablo1345343423232342[[#This Row],[Adet Fiyatı
KDV HARİÇ
EURO/DOLAR]]-(Tablo1345343423232342[[#This Row],[Adet Fiyatı
KDV HARİÇ
EURO/DOLAR]]*Tablo1345343423232342[[#This Row],[İskonto]])</f>
        <v>19.017543859649123</v>
      </c>
      <c r="J355" s="21">
        <f>Tablo1345343423232342[[#This Row],[Miktar]]*Tablo1345343423232342[[#This Row],[İskontolu 
Birim Fiyat
KDV HARİÇ]]</f>
        <v>0</v>
      </c>
      <c r="K355" s="21">
        <f>Tablo1345343423232342[[#This Row],[İskontolu 
Toplam Fiyat
KDV HARİÇ]]*1.2</f>
        <v>0</v>
      </c>
      <c r="L355" s="162"/>
      <c r="M355" s="163">
        <f>Tablo1345343423232342[[#This Row],[Adet Fiyatı
KDV HARİÇ
EURO/DOLAR]]-(Tablo1345343423232342[[#This Row],[Adet Fiyatı
KDV HARİÇ
EURO/DOLAR]]*67%)</f>
        <v>6.2757894736842097</v>
      </c>
      <c r="N355" s="21">
        <f>Tablo1345343423232342[[#This Row],[Adet Fiyatı
KDV HARİÇ
EURO/DOLAR]]-(Tablo1345343423232342[[#This Row],[Adet Fiyatı
KDV HARİÇ
EURO/DOLAR]]*68%)</f>
        <v>6.085614035087719</v>
      </c>
      <c r="O355" s="21">
        <f>Tablo1345343423232342[[#This Row],[Adet Fiyatı
KDV HARİÇ
EURO/DOLAR]]-(Tablo1345343423232342[[#This Row],[Adet Fiyatı
KDV HARİÇ
EURO/DOLAR]]*64%)</f>
        <v>6.8463157894736835</v>
      </c>
      <c r="P355" s="21">
        <f>Tablo1345343423232342[[#This Row],[Adet Fiyatı
KDV HARİÇ
EURO/DOLAR]]-(Tablo1345343423232342[[#This Row],[Adet Fiyatı
KDV HARİÇ
EURO/DOLAR]]*66%)</f>
        <v>6.4659649122807021</v>
      </c>
    </row>
    <row r="356" spans="2:16">
      <c r="B356" s="152">
        <v>2720</v>
      </c>
      <c r="C356" s="29" t="s">
        <v>55</v>
      </c>
      <c r="D356" s="29" t="s">
        <v>103</v>
      </c>
      <c r="E356" s="22" t="s">
        <v>42</v>
      </c>
      <c r="F356" s="161">
        <v>0</v>
      </c>
      <c r="G356" s="21">
        <f>VLOOKUP(Tablo1345343423232342[[#This Row],[Ürün Kodu]],GMA!$A:$B,2,0)</f>
        <v>37.96491228070176</v>
      </c>
      <c r="H356" s="154">
        <v>0</v>
      </c>
      <c r="I356" s="21">
        <f>Tablo1345343423232342[[#This Row],[Adet Fiyatı
KDV HARİÇ
EURO/DOLAR]]-(Tablo1345343423232342[[#This Row],[Adet Fiyatı
KDV HARİÇ
EURO/DOLAR]]*Tablo1345343423232342[[#This Row],[İskonto]])</f>
        <v>37.96491228070176</v>
      </c>
      <c r="J356" s="21">
        <f>Tablo1345343423232342[[#This Row],[Miktar]]*Tablo1345343423232342[[#This Row],[İskontolu 
Birim Fiyat
KDV HARİÇ]]</f>
        <v>0</v>
      </c>
      <c r="K356" s="21">
        <f>Tablo1345343423232342[[#This Row],[İskontolu 
Toplam Fiyat
KDV HARİÇ]]*1.2</f>
        <v>0</v>
      </c>
      <c r="L356" s="162"/>
      <c r="M356" s="163">
        <f>Tablo1345343423232342[[#This Row],[Adet Fiyatı
KDV HARİÇ
EURO/DOLAR]]-(Tablo1345343423232342[[#This Row],[Adet Fiyatı
KDV HARİÇ
EURO/DOLAR]]*67%)</f>
        <v>12.528421052631579</v>
      </c>
      <c r="N356" s="21">
        <f>Tablo1345343423232342[[#This Row],[Adet Fiyatı
KDV HARİÇ
EURO/DOLAR]]-(Tablo1345343423232342[[#This Row],[Adet Fiyatı
KDV HARİÇ
EURO/DOLAR]]*68%)</f>
        <v>12.148771929824562</v>
      </c>
      <c r="O356" s="21">
        <f>Tablo1345343423232342[[#This Row],[Adet Fiyatı
KDV HARİÇ
EURO/DOLAR]]-(Tablo1345343423232342[[#This Row],[Adet Fiyatı
KDV HARİÇ
EURO/DOLAR]]*64%)</f>
        <v>13.667368421052632</v>
      </c>
      <c r="P356" s="21">
        <f>Tablo1345343423232342[[#This Row],[Adet Fiyatı
KDV HARİÇ
EURO/DOLAR]]-(Tablo1345343423232342[[#This Row],[Adet Fiyatı
KDV HARİÇ
EURO/DOLAR]]*66%)</f>
        <v>12.908070175438599</v>
      </c>
    </row>
    <row r="357" spans="2:16">
      <c r="B357" s="157">
        <v>2725</v>
      </c>
      <c r="C357" s="29" t="s">
        <v>56</v>
      </c>
      <c r="D357" s="29" t="s">
        <v>104</v>
      </c>
      <c r="E357" s="22" t="s">
        <v>42</v>
      </c>
      <c r="F357" s="161">
        <v>0</v>
      </c>
      <c r="G357" s="21">
        <f>VLOOKUP(Tablo1345343423232342[[#This Row],[Ürün Kodu]],GMA!$A:$B,2,0)</f>
        <v>71.087719298245631</v>
      </c>
      <c r="H357" s="154">
        <v>0</v>
      </c>
      <c r="I357" s="21">
        <f>Tablo1345343423232342[[#This Row],[Adet Fiyatı
KDV HARİÇ
EURO/DOLAR]]-(Tablo1345343423232342[[#This Row],[Adet Fiyatı
KDV HARİÇ
EURO/DOLAR]]*Tablo1345343423232342[[#This Row],[İskonto]])</f>
        <v>71.087719298245631</v>
      </c>
      <c r="J357" s="21">
        <f>Tablo1345343423232342[[#This Row],[Miktar]]*Tablo1345343423232342[[#This Row],[İskontolu 
Birim Fiyat
KDV HARİÇ]]</f>
        <v>0</v>
      </c>
      <c r="K357" s="21">
        <f>Tablo1345343423232342[[#This Row],[İskontolu 
Toplam Fiyat
KDV HARİÇ]]*1.2</f>
        <v>0</v>
      </c>
      <c r="L357" s="162"/>
      <c r="M357" s="163">
        <f>Tablo1345343423232342[[#This Row],[Adet Fiyatı
KDV HARİÇ
EURO/DOLAR]]-(Tablo1345343423232342[[#This Row],[Adet Fiyatı
KDV HARİÇ
EURO/DOLAR]]*67%)</f>
        <v>23.458947368421057</v>
      </c>
      <c r="N357" s="21">
        <f>Tablo1345343423232342[[#This Row],[Adet Fiyatı
KDV HARİÇ
EURO/DOLAR]]-(Tablo1345343423232342[[#This Row],[Adet Fiyatı
KDV HARİÇ
EURO/DOLAR]]*68%)</f>
        <v>22.748070175438599</v>
      </c>
      <c r="O357" s="21">
        <f>Tablo1345343423232342[[#This Row],[Adet Fiyatı
KDV HARİÇ
EURO/DOLAR]]-(Tablo1345343423232342[[#This Row],[Adet Fiyatı
KDV HARİÇ
EURO/DOLAR]]*64%)</f>
        <v>25.591578947368426</v>
      </c>
      <c r="P357" s="21">
        <f>Tablo1345343423232342[[#This Row],[Adet Fiyatı
KDV HARİÇ
EURO/DOLAR]]-(Tablo1345343423232342[[#This Row],[Adet Fiyatı
KDV HARİÇ
EURO/DOLAR]]*66%)</f>
        <v>24.169824561403509</v>
      </c>
    </row>
    <row r="358" spans="2:16">
      <c r="B358" s="152">
        <v>2730</v>
      </c>
      <c r="C358" s="131" t="s">
        <v>748</v>
      </c>
      <c r="D358" s="131" t="s">
        <v>312</v>
      </c>
      <c r="E358" s="22"/>
      <c r="F358" s="161"/>
      <c r="G358" s="21"/>
      <c r="H358" s="154"/>
      <c r="I358" s="21"/>
      <c r="J358" s="21"/>
      <c r="K358" s="21"/>
      <c r="L358" s="162"/>
      <c r="M358" s="163"/>
      <c r="N358" s="21"/>
      <c r="O358" s="21"/>
      <c r="P358" s="21"/>
    </row>
    <row r="359" spans="2:16">
      <c r="B359" s="157">
        <v>2735</v>
      </c>
      <c r="C359" s="132" t="s">
        <v>284</v>
      </c>
      <c r="D359" s="132" t="s">
        <v>372</v>
      </c>
      <c r="E359" s="184" t="s">
        <v>42</v>
      </c>
      <c r="F359" s="179">
        <v>0</v>
      </c>
      <c r="G359" s="180">
        <f>VLOOKUP(Tablo1345343423232342[[#This Row],[Ürün Kodu]],GMA!$A:$B,2,0)</f>
        <v>1.3846153846153846</v>
      </c>
      <c r="H359" s="154">
        <v>0</v>
      </c>
      <c r="I359" s="21">
        <f>Tablo1345343423232342[[#This Row],[Adet Fiyatı
KDV HARİÇ
EURO/DOLAR]]-(Tablo1345343423232342[[#This Row],[Adet Fiyatı
KDV HARİÇ
EURO/DOLAR]]*Tablo1345343423232342[[#This Row],[İskonto]])</f>
        <v>1.3846153846153846</v>
      </c>
      <c r="J359" s="21">
        <f>Tablo1345343423232342[[#This Row],[Miktar]]*Tablo1345343423232342[[#This Row],[İskontolu 
Birim Fiyat
KDV HARİÇ]]</f>
        <v>0</v>
      </c>
      <c r="K359" s="21">
        <f>Tablo1345343423232342[[#This Row],[İskontolu 
Toplam Fiyat
KDV HARİÇ]]*1.2</f>
        <v>0</v>
      </c>
      <c r="L359" s="162"/>
      <c r="M359" s="163">
        <f>Tablo1345343423232342[[#This Row],[Adet Fiyatı
KDV HARİÇ
EURO/DOLAR]]-(Tablo1345343423232342[[#This Row],[Adet Fiyatı
KDV HARİÇ
EURO/DOLAR]]*67%)</f>
        <v>0.45692307692307688</v>
      </c>
      <c r="N359" s="21">
        <f>Tablo1345343423232342[[#This Row],[Adet Fiyatı
KDV HARİÇ
EURO/DOLAR]]-(Tablo1345343423232342[[#This Row],[Adet Fiyatı
KDV HARİÇ
EURO/DOLAR]]*68%)</f>
        <v>0.44307692307692303</v>
      </c>
      <c r="O359" s="21">
        <f>Tablo1345343423232342[[#This Row],[Adet Fiyatı
KDV HARİÇ
EURO/DOLAR]]-(Tablo1345343423232342[[#This Row],[Adet Fiyatı
KDV HARİÇ
EURO/DOLAR]]*64%)</f>
        <v>0.4984615384615384</v>
      </c>
      <c r="P359" s="21">
        <f>Tablo1345343423232342[[#This Row],[Adet Fiyatı
KDV HARİÇ
EURO/DOLAR]]-(Tablo1345343423232342[[#This Row],[Adet Fiyatı
KDV HARİÇ
EURO/DOLAR]]*66%)</f>
        <v>0.47076923076923072</v>
      </c>
    </row>
    <row r="360" spans="2:16">
      <c r="B360" s="152">
        <v>2740</v>
      </c>
      <c r="C360" s="132" t="s">
        <v>289</v>
      </c>
      <c r="D360" s="132" t="s">
        <v>373</v>
      </c>
      <c r="E360" s="184" t="s">
        <v>42</v>
      </c>
      <c r="F360" s="179">
        <v>0</v>
      </c>
      <c r="G360" s="180">
        <f>VLOOKUP(Tablo1345343423232342[[#This Row],[Ürün Kodu]],GMA!$A:$B,2,0)</f>
        <v>1.3846153846153846</v>
      </c>
      <c r="H360" s="154">
        <v>0</v>
      </c>
      <c r="I360" s="21">
        <f>Tablo1345343423232342[[#This Row],[Adet Fiyatı
KDV HARİÇ
EURO/DOLAR]]-(Tablo1345343423232342[[#This Row],[Adet Fiyatı
KDV HARİÇ
EURO/DOLAR]]*Tablo1345343423232342[[#This Row],[İskonto]])</f>
        <v>1.3846153846153846</v>
      </c>
      <c r="J360" s="21">
        <f>Tablo1345343423232342[[#This Row],[Miktar]]*Tablo1345343423232342[[#This Row],[İskontolu 
Birim Fiyat
KDV HARİÇ]]</f>
        <v>0</v>
      </c>
      <c r="K360" s="21">
        <f>Tablo1345343423232342[[#This Row],[İskontolu 
Toplam Fiyat
KDV HARİÇ]]*1.2</f>
        <v>0</v>
      </c>
      <c r="L360" s="162"/>
      <c r="M360" s="163">
        <f>Tablo1345343423232342[[#This Row],[Adet Fiyatı
KDV HARİÇ
EURO/DOLAR]]-(Tablo1345343423232342[[#This Row],[Adet Fiyatı
KDV HARİÇ
EURO/DOLAR]]*67%)</f>
        <v>0.45692307692307688</v>
      </c>
      <c r="N360" s="21">
        <f>Tablo1345343423232342[[#This Row],[Adet Fiyatı
KDV HARİÇ
EURO/DOLAR]]-(Tablo1345343423232342[[#This Row],[Adet Fiyatı
KDV HARİÇ
EURO/DOLAR]]*68%)</f>
        <v>0.44307692307692303</v>
      </c>
      <c r="O360" s="21">
        <f>Tablo1345343423232342[[#This Row],[Adet Fiyatı
KDV HARİÇ
EURO/DOLAR]]-(Tablo1345343423232342[[#This Row],[Adet Fiyatı
KDV HARİÇ
EURO/DOLAR]]*64%)</f>
        <v>0.4984615384615384</v>
      </c>
      <c r="P360" s="21">
        <f>Tablo1345343423232342[[#This Row],[Adet Fiyatı
KDV HARİÇ
EURO/DOLAR]]-(Tablo1345343423232342[[#This Row],[Adet Fiyatı
KDV HARİÇ
EURO/DOLAR]]*66%)</f>
        <v>0.47076923076923072</v>
      </c>
    </row>
    <row r="361" spans="2:16">
      <c r="B361" s="157">
        <v>2745</v>
      </c>
      <c r="C361" s="132" t="s">
        <v>1076</v>
      </c>
      <c r="D361" s="132" t="s">
        <v>1077</v>
      </c>
      <c r="E361" s="184" t="s">
        <v>42</v>
      </c>
      <c r="F361" s="179">
        <v>0</v>
      </c>
      <c r="G361" s="180">
        <f>VLOOKUP(Tablo1345343423232342[[#This Row],[Ürün Kodu]],GMA!$A:$B,2,0)</f>
        <v>0.55384615384615377</v>
      </c>
      <c r="H361" s="154">
        <v>0</v>
      </c>
      <c r="I361" s="21">
        <f>Tablo1345343423232342[[#This Row],[Adet Fiyatı
KDV HARİÇ
EURO/DOLAR]]-(Tablo1345343423232342[[#This Row],[Adet Fiyatı
KDV HARİÇ
EURO/DOLAR]]*Tablo1345343423232342[[#This Row],[İskonto]])</f>
        <v>0.55384615384615377</v>
      </c>
      <c r="J361" s="21">
        <f>Tablo1345343423232342[[#This Row],[Miktar]]*Tablo1345343423232342[[#This Row],[İskontolu 
Birim Fiyat
KDV HARİÇ]]</f>
        <v>0</v>
      </c>
      <c r="K361" s="21">
        <f>Tablo1345343423232342[[#This Row],[İskontolu 
Toplam Fiyat
KDV HARİÇ]]*1.2</f>
        <v>0</v>
      </c>
      <c r="L361" s="162"/>
      <c r="M361" s="163">
        <f>Tablo1345343423232342[[#This Row],[Adet Fiyatı
KDV HARİÇ
EURO/DOLAR]]-(Tablo1345343423232342[[#This Row],[Adet Fiyatı
KDV HARİÇ
EURO/DOLAR]]*67%)</f>
        <v>0.18276923076923074</v>
      </c>
      <c r="N361" s="21">
        <f>Tablo1345343423232342[[#This Row],[Adet Fiyatı
KDV HARİÇ
EURO/DOLAR]]-(Tablo1345343423232342[[#This Row],[Adet Fiyatı
KDV HARİÇ
EURO/DOLAR]]*68%)</f>
        <v>0.17723076923076919</v>
      </c>
      <c r="O361" s="21">
        <f>Tablo1345343423232342[[#This Row],[Adet Fiyatı
KDV HARİÇ
EURO/DOLAR]]-(Tablo1345343423232342[[#This Row],[Adet Fiyatı
KDV HARİÇ
EURO/DOLAR]]*64%)</f>
        <v>0.19938461538461533</v>
      </c>
      <c r="P361" s="21">
        <f>Tablo1345343423232342[[#This Row],[Adet Fiyatı
KDV HARİÇ
EURO/DOLAR]]-(Tablo1345343423232342[[#This Row],[Adet Fiyatı
KDV HARİÇ
EURO/DOLAR]]*66%)</f>
        <v>0.18830769230769229</v>
      </c>
    </row>
    <row r="362" spans="2:16">
      <c r="B362" s="152">
        <v>2750</v>
      </c>
      <c r="C362" s="132" t="s">
        <v>286</v>
      </c>
      <c r="D362" s="132" t="s">
        <v>435</v>
      </c>
      <c r="E362" s="184" t="s">
        <v>42</v>
      </c>
      <c r="F362" s="179">
        <v>0</v>
      </c>
      <c r="G362" s="180">
        <f>VLOOKUP(Tablo1345343423232342[[#This Row],[Ürün Kodu]],GMA!$A:$B,2,0)</f>
        <v>0.46153846153846156</v>
      </c>
      <c r="H362" s="154">
        <v>0</v>
      </c>
      <c r="I362" s="21">
        <f>Tablo1345343423232342[[#This Row],[Adet Fiyatı
KDV HARİÇ
EURO/DOLAR]]-(Tablo1345343423232342[[#This Row],[Adet Fiyatı
KDV HARİÇ
EURO/DOLAR]]*Tablo1345343423232342[[#This Row],[İskonto]])</f>
        <v>0.46153846153846156</v>
      </c>
      <c r="J362" s="21">
        <f>Tablo1345343423232342[[#This Row],[Miktar]]*Tablo1345343423232342[[#This Row],[İskontolu 
Birim Fiyat
KDV HARİÇ]]</f>
        <v>0</v>
      </c>
      <c r="K362" s="21">
        <f>Tablo1345343423232342[[#This Row],[İskontolu 
Toplam Fiyat
KDV HARİÇ]]*1.2</f>
        <v>0</v>
      </c>
      <c r="L362" s="162"/>
      <c r="M362" s="163">
        <f>Tablo1345343423232342[[#This Row],[Adet Fiyatı
KDV HARİÇ
EURO/DOLAR]]-(Tablo1345343423232342[[#This Row],[Adet Fiyatı
KDV HARİÇ
EURO/DOLAR]]*67%)</f>
        <v>0.15230769230769231</v>
      </c>
      <c r="N362" s="21">
        <f>Tablo1345343423232342[[#This Row],[Adet Fiyatı
KDV HARİÇ
EURO/DOLAR]]-(Tablo1345343423232342[[#This Row],[Adet Fiyatı
KDV HARİÇ
EURO/DOLAR]]*68%)</f>
        <v>0.14769230769230768</v>
      </c>
      <c r="O362" s="21">
        <f>Tablo1345343423232342[[#This Row],[Adet Fiyatı
KDV HARİÇ
EURO/DOLAR]]-(Tablo1345343423232342[[#This Row],[Adet Fiyatı
KDV HARİÇ
EURO/DOLAR]]*64%)</f>
        <v>0.16615384615384615</v>
      </c>
      <c r="P362" s="21">
        <f>Tablo1345343423232342[[#This Row],[Adet Fiyatı
KDV HARİÇ
EURO/DOLAR]]-(Tablo1345343423232342[[#This Row],[Adet Fiyatı
KDV HARİÇ
EURO/DOLAR]]*66%)</f>
        <v>0.15692307692307694</v>
      </c>
    </row>
    <row r="363" spans="2:16">
      <c r="B363" s="157">
        <v>2755</v>
      </c>
      <c r="C363" s="132" t="s">
        <v>287</v>
      </c>
      <c r="D363" s="132" t="s">
        <v>436</v>
      </c>
      <c r="E363" s="184" t="s">
        <v>42</v>
      </c>
      <c r="F363" s="179">
        <v>0</v>
      </c>
      <c r="G363" s="180">
        <f>VLOOKUP(Tablo1345343423232342[[#This Row],[Ürün Kodu]],GMA!$A:$B,2,0)</f>
        <v>0.46153846153846156</v>
      </c>
      <c r="H363" s="154">
        <v>0</v>
      </c>
      <c r="I363" s="21">
        <f>Tablo1345343423232342[[#This Row],[Adet Fiyatı
KDV HARİÇ
EURO/DOLAR]]-(Tablo1345343423232342[[#This Row],[Adet Fiyatı
KDV HARİÇ
EURO/DOLAR]]*Tablo1345343423232342[[#This Row],[İskonto]])</f>
        <v>0.46153846153846156</v>
      </c>
      <c r="J363" s="21">
        <f>Tablo1345343423232342[[#This Row],[Miktar]]*Tablo1345343423232342[[#This Row],[İskontolu 
Birim Fiyat
KDV HARİÇ]]</f>
        <v>0</v>
      </c>
      <c r="K363" s="21">
        <f>Tablo1345343423232342[[#This Row],[İskontolu 
Toplam Fiyat
KDV HARİÇ]]*1.2</f>
        <v>0</v>
      </c>
      <c r="L363" s="162"/>
      <c r="M363" s="163">
        <f>Tablo1345343423232342[[#This Row],[Adet Fiyatı
KDV HARİÇ
EURO/DOLAR]]-(Tablo1345343423232342[[#This Row],[Adet Fiyatı
KDV HARİÇ
EURO/DOLAR]]*67%)</f>
        <v>0.15230769230769231</v>
      </c>
      <c r="N363" s="21">
        <f>Tablo1345343423232342[[#This Row],[Adet Fiyatı
KDV HARİÇ
EURO/DOLAR]]-(Tablo1345343423232342[[#This Row],[Adet Fiyatı
KDV HARİÇ
EURO/DOLAR]]*68%)</f>
        <v>0.14769230769230768</v>
      </c>
      <c r="O363" s="21">
        <f>Tablo1345343423232342[[#This Row],[Adet Fiyatı
KDV HARİÇ
EURO/DOLAR]]-(Tablo1345343423232342[[#This Row],[Adet Fiyatı
KDV HARİÇ
EURO/DOLAR]]*64%)</f>
        <v>0.16615384615384615</v>
      </c>
      <c r="P363" s="21">
        <f>Tablo1345343423232342[[#This Row],[Adet Fiyatı
KDV HARİÇ
EURO/DOLAR]]-(Tablo1345343423232342[[#This Row],[Adet Fiyatı
KDV HARİÇ
EURO/DOLAR]]*66%)</f>
        <v>0.15692307692307694</v>
      </c>
    </row>
    <row r="364" spans="2:16">
      <c r="B364" s="152">
        <v>2760</v>
      </c>
      <c r="C364" s="132" t="s">
        <v>266</v>
      </c>
      <c r="D364" s="132" t="s">
        <v>437</v>
      </c>
      <c r="E364" s="184" t="s">
        <v>42</v>
      </c>
      <c r="F364" s="179">
        <v>0</v>
      </c>
      <c r="G364" s="180">
        <f>VLOOKUP(Tablo1345343423232342[[#This Row],[Ürün Kodu]],GMA!$A:$B,2,0)</f>
        <v>0.46153846153846156</v>
      </c>
      <c r="H364" s="154">
        <v>0</v>
      </c>
      <c r="I364" s="21">
        <f>Tablo1345343423232342[[#This Row],[Adet Fiyatı
KDV HARİÇ
EURO/DOLAR]]-(Tablo1345343423232342[[#This Row],[Adet Fiyatı
KDV HARİÇ
EURO/DOLAR]]*Tablo1345343423232342[[#This Row],[İskonto]])</f>
        <v>0.46153846153846156</v>
      </c>
      <c r="J364" s="21">
        <f>Tablo1345343423232342[[#This Row],[Miktar]]*Tablo1345343423232342[[#This Row],[İskontolu 
Birim Fiyat
KDV HARİÇ]]</f>
        <v>0</v>
      </c>
      <c r="K364" s="21">
        <f>Tablo1345343423232342[[#This Row],[İskontolu 
Toplam Fiyat
KDV HARİÇ]]*1.2</f>
        <v>0</v>
      </c>
      <c r="L364" s="162"/>
      <c r="M364" s="163">
        <f>Tablo1345343423232342[[#This Row],[Adet Fiyatı
KDV HARİÇ
EURO/DOLAR]]-(Tablo1345343423232342[[#This Row],[Adet Fiyatı
KDV HARİÇ
EURO/DOLAR]]*67%)</f>
        <v>0.15230769230769231</v>
      </c>
      <c r="N364" s="21">
        <f>Tablo1345343423232342[[#This Row],[Adet Fiyatı
KDV HARİÇ
EURO/DOLAR]]-(Tablo1345343423232342[[#This Row],[Adet Fiyatı
KDV HARİÇ
EURO/DOLAR]]*68%)</f>
        <v>0.14769230769230768</v>
      </c>
      <c r="O364" s="21">
        <f>Tablo1345343423232342[[#This Row],[Adet Fiyatı
KDV HARİÇ
EURO/DOLAR]]-(Tablo1345343423232342[[#This Row],[Adet Fiyatı
KDV HARİÇ
EURO/DOLAR]]*64%)</f>
        <v>0.16615384615384615</v>
      </c>
      <c r="P364" s="21">
        <f>Tablo1345343423232342[[#This Row],[Adet Fiyatı
KDV HARİÇ
EURO/DOLAR]]-(Tablo1345343423232342[[#This Row],[Adet Fiyatı
KDV HARİÇ
EURO/DOLAR]]*66%)</f>
        <v>0.15692307692307694</v>
      </c>
    </row>
    <row r="365" spans="2:16">
      <c r="B365" s="157">
        <v>2765</v>
      </c>
      <c r="C365" s="132" t="s">
        <v>288</v>
      </c>
      <c r="D365" s="132" t="s">
        <v>438</v>
      </c>
      <c r="E365" s="184" t="s">
        <v>42</v>
      </c>
      <c r="F365" s="179">
        <v>0</v>
      </c>
      <c r="G365" s="180">
        <f>VLOOKUP(Tablo1345343423232342[[#This Row],[Ürün Kodu]],GMA!$A:$B,2,0)</f>
        <v>0.64615384615384619</v>
      </c>
      <c r="H365" s="154">
        <v>0</v>
      </c>
      <c r="I365" s="21">
        <f>Tablo1345343423232342[[#This Row],[Adet Fiyatı
KDV HARİÇ
EURO/DOLAR]]-(Tablo1345343423232342[[#This Row],[Adet Fiyatı
KDV HARİÇ
EURO/DOLAR]]*Tablo1345343423232342[[#This Row],[İskonto]])</f>
        <v>0.64615384615384619</v>
      </c>
      <c r="J365" s="21">
        <f>Tablo1345343423232342[[#This Row],[Miktar]]*Tablo1345343423232342[[#This Row],[İskontolu 
Birim Fiyat
KDV HARİÇ]]</f>
        <v>0</v>
      </c>
      <c r="K365" s="21">
        <f>Tablo1345343423232342[[#This Row],[İskontolu 
Toplam Fiyat
KDV HARİÇ]]*1.2</f>
        <v>0</v>
      </c>
      <c r="L365" s="162"/>
      <c r="M365" s="163">
        <f>Tablo1345343423232342[[#This Row],[Adet Fiyatı
KDV HARİÇ
EURO/DOLAR]]-(Tablo1345343423232342[[#This Row],[Adet Fiyatı
KDV HARİÇ
EURO/DOLAR]]*67%)</f>
        <v>0.21323076923076922</v>
      </c>
      <c r="N365" s="21">
        <f>Tablo1345343423232342[[#This Row],[Adet Fiyatı
KDV HARİÇ
EURO/DOLAR]]-(Tablo1345343423232342[[#This Row],[Adet Fiyatı
KDV HARİÇ
EURO/DOLAR]]*68%)</f>
        <v>0.20676923076923076</v>
      </c>
      <c r="O365" s="21">
        <f>Tablo1345343423232342[[#This Row],[Adet Fiyatı
KDV HARİÇ
EURO/DOLAR]]-(Tablo1345343423232342[[#This Row],[Adet Fiyatı
KDV HARİÇ
EURO/DOLAR]]*64%)</f>
        <v>0.23261538461538461</v>
      </c>
      <c r="P365" s="21">
        <f>Tablo1345343423232342[[#This Row],[Adet Fiyatı
KDV HARİÇ
EURO/DOLAR]]-(Tablo1345343423232342[[#This Row],[Adet Fiyatı
KDV HARİÇ
EURO/DOLAR]]*66%)</f>
        <v>0.21969230769230769</v>
      </c>
    </row>
    <row r="366" spans="2:16">
      <c r="B366" s="152">
        <v>2770</v>
      </c>
      <c r="C366" s="132" t="s">
        <v>1078</v>
      </c>
      <c r="D366" s="132" t="s">
        <v>1079</v>
      </c>
      <c r="E366" s="184" t="s">
        <v>42</v>
      </c>
      <c r="F366" s="179">
        <v>0</v>
      </c>
      <c r="G366" s="180">
        <f>VLOOKUP(Tablo1345343423232342[[#This Row],[Ürün Kodu]],GMA!$A:$B,2,0)</f>
        <v>1.0153846153846153</v>
      </c>
      <c r="H366" s="154">
        <v>0</v>
      </c>
      <c r="I366" s="21">
        <f>Tablo1345343423232342[[#This Row],[Adet Fiyatı
KDV HARİÇ
EURO/DOLAR]]-(Tablo1345343423232342[[#This Row],[Adet Fiyatı
KDV HARİÇ
EURO/DOLAR]]*Tablo1345343423232342[[#This Row],[İskonto]])</f>
        <v>1.0153846153846153</v>
      </c>
      <c r="J366" s="21">
        <f>Tablo1345343423232342[[#This Row],[Miktar]]*Tablo1345343423232342[[#This Row],[İskontolu 
Birim Fiyat
KDV HARİÇ]]</f>
        <v>0</v>
      </c>
      <c r="K366" s="21">
        <f>Tablo1345343423232342[[#This Row],[İskontolu 
Toplam Fiyat
KDV HARİÇ]]*1.2</f>
        <v>0</v>
      </c>
      <c r="L366" s="162"/>
      <c r="M366" s="163">
        <f>Tablo1345343423232342[[#This Row],[Adet Fiyatı
KDV HARİÇ
EURO/DOLAR]]-(Tablo1345343423232342[[#This Row],[Adet Fiyatı
KDV HARİÇ
EURO/DOLAR]]*67%)</f>
        <v>0.33507692307692305</v>
      </c>
      <c r="N366" s="21">
        <f>Tablo1345343423232342[[#This Row],[Adet Fiyatı
KDV HARİÇ
EURO/DOLAR]]-(Tablo1345343423232342[[#This Row],[Adet Fiyatı
KDV HARİÇ
EURO/DOLAR]]*68%)</f>
        <v>0.32492307692307687</v>
      </c>
      <c r="O366" s="21">
        <f>Tablo1345343423232342[[#This Row],[Adet Fiyatı
KDV HARİÇ
EURO/DOLAR]]-(Tablo1345343423232342[[#This Row],[Adet Fiyatı
KDV HARİÇ
EURO/DOLAR]]*64%)</f>
        <v>0.36553846153846148</v>
      </c>
      <c r="P366" s="21">
        <f>Tablo1345343423232342[[#This Row],[Adet Fiyatı
KDV HARİÇ
EURO/DOLAR]]-(Tablo1345343423232342[[#This Row],[Adet Fiyatı
KDV HARİÇ
EURO/DOLAR]]*66%)</f>
        <v>0.34523076923076923</v>
      </c>
    </row>
    <row r="367" spans="2:16">
      <c r="B367" s="157">
        <v>2775</v>
      </c>
      <c r="C367" s="132" t="s">
        <v>1080</v>
      </c>
      <c r="D367" s="132" t="s">
        <v>1081</v>
      </c>
      <c r="E367" s="184" t="s">
        <v>42</v>
      </c>
      <c r="F367" s="179">
        <v>0</v>
      </c>
      <c r="G367" s="180">
        <f>VLOOKUP(Tablo1345343423232342[[#This Row],[Ürün Kodu]],GMA!$A:$B,2,0)</f>
        <v>0.7846153846153846</v>
      </c>
      <c r="H367" s="154">
        <v>0</v>
      </c>
      <c r="I367" s="21">
        <f>Tablo1345343423232342[[#This Row],[Adet Fiyatı
KDV HARİÇ
EURO/DOLAR]]-(Tablo1345343423232342[[#This Row],[Adet Fiyatı
KDV HARİÇ
EURO/DOLAR]]*Tablo1345343423232342[[#This Row],[İskonto]])</f>
        <v>0.7846153846153846</v>
      </c>
      <c r="J367" s="21">
        <f>Tablo1345343423232342[[#This Row],[Miktar]]*Tablo1345343423232342[[#This Row],[İskontolu 
Birim Fiyat
KDV HARİÇ]]</f>
        <v>0</v>
      </c>
      <c r="K367" s="21">
        <f>Tablo1345343423232342[[#This Row],[İskontolu 
Toplam Fiyat
KDV HARİÇ]]*1.2</f>
        <v>0</v>
      </c>
      <c r="L367" s="162"/>
      <c r="M367" s="163">
        <f>Tablo1345343423232342[[#This Row],[Adet Fiyatı
KDV HARİÇ
EURO/DOLAR]]-(Tablo1345343423232342[[#This Row],[Adet Fiyatı
KDV HARİÇ
EURO/DOLAR]]*67%)</f>
        <v>0.25892307692307692</v>
      </c>
      <c r="N367" s="21">
        <f>Tablo1345343423232342[[#This Row],[Adet Fiyatı
KDV HARİÇ
EURO/DOLAR]]-(Tablo1345343423232342[[#This Row],[Adet Fiyatı
KDV HARİÇ
EURO/DOLAR]]*68%)</f>
        <v>0.25107692307692309</v>
      </c>
      <c r="O367" s="21">
        <f>Tablo1345343423232342[[#This Row],[Adet Fiyatı
KDV HARİÇ
EURO/DOLAR]]-(Tablo1345343423232342[[#This Row],[Adet Fiyatı
KDV HARİÇ
EURO/DOLAR]]*64%)</f>
        <v>0.28246153846153843</v>
      </c>
      <c r="P367" s="21">
        <f>Tablo1345343423232342[[#This Row],[Adet Fiyatı
KDV HARİÇ
EURO/DOLAR]]-(Tablo1345343423232342[[#This Row],[Adet Fiyatı
KDV HARİÇ
EURO/DOLAR]]*66%)</f>
        <v>0.26676923076923076</v>
      </c>
    </row>
    <row r="368" spans="2:16">
      <c r="B368" s="152">
        <v>2780</v>
      </c>
      <c r="C368" s="132" t="s">
        <v>1082</v>
      </c>
      <c r="D368" s="132" t="s">
        <v>1083</v>
      </c>
      <c r="E368" s="184" t="s">
        <v>42</v>
      </c>
      <c r="F368" s="179">
        <v>0</v>
      </c>
      <c r="G368" s="180">
        <f>VLOOKUP(Tablo1345343423232342[[#This Row],[Ürün Kodu]],GMA!$A:$B,2,0)</f>
        <v>0.64615384615384619</v>
      </c>
      <c r="H368" s="154">
        <v>0</v>
      </c>
      <c r="I368" s="21">
        <f>Tablo1345343423232342[[#This Row],[Adet Fiyatı
KDV HARİÇ
EURO/DOLAR]]-(Tablo1345343423232342[[#This Row],[Adet Fiyatı
KDV HARİÇ
EURO/DOLAR]]*Tablo1345343423232342[[#This Row],[İskonto]])</f>
        <v>0.64615384615384619</v>
      </c>
      <c r="J368" s="21">
        <f>Tablo1345343423232342[[#This Row],[Miktar]]*Tablo1345343423232342[[#This Row],[İskontolu 
Birim Fiyat
KDV HARİÇ]]</f>
        <v>0</v>
      </c>
      <c r="K368" s="21">
        <f>Tablo1345343423232342[[#This Row],[İskontolu 
Toplam Fiyat
KDV HARİÇ]]*1.2</f>
        <v>0</v>
      </c>
      <c r="L368" s="162"/>
      <c r="M368" s="163">
        <f>Tablo1345343423232342[[#This Row],[Adet Fiyatı
KDV HARİÇ
EURO/DOLAR]]-(Tablo1345343423232342[[#This Row],[Adet Fiyatı
KDV HARİÇ
EURO/DOLAR]]*67%)</f>
        <v>0.21323076923076922</v>
      </c>
      <c r="N368" s="21">
        <f>Tablo1345343423232342[[#This Row],[Adet Fiyatı
KDV HARİÇ
EURO/DOLAR]]-(Tablo1345343423232342[[#This Row],[Adet Fiyatı
KDV HARİÇ
EURO/DOLAR]]*68%)</f>
        <v>0.20676923076923076</v>
      </c>
      <c r="O368" s="21">
        <f>Tablo1345343423232342[[#This Row],[Adet Fiyatı
KDV HARİÇ
EURO/DOLAR]]-(Tablo1345343423232342[[#This Row],[Adet Fiyatı
KDV HARİÇ
EURO/DOLAR]]*64%)</f>
        <v>0.23261538461538461</v>
      </c>
      <c r="P368" s="21">
        <f>Tablo1345343423232342[[#This Row],[Adet Fiyatı
KDV HARİÇ
EURO/DOLAR]]-(Tablo1345343423232342[[#This Row],[Adet Fiyatı
KDV HARİÇ
EURO/DOLAR]]*66%)</f>
        <v>0.21969230769230769</v>
      </c>
    </row>
    <row r="369" spans="2:16">
      <c r="B369" s="157">
        <v>2785</v>
      </c>
      <c r="C369" s="132" t="s">
        <v>1084</v>
      </c>
      <c r="D369" s="132" t="s">
        <v>1085</v>
      </c>
      <c r="E369" s="184" t="s">
        <v>42</v>
      </c>
      <c r="F369" s="179">
        <v>0</v>
      </c>
      <c r="G369" s="180">
        <f>VLOOKUP(Tablo1345343423232342[[#This Row],[Ürün Kodu]],GMA!$A:$B,2,0)</f>
        <v>0.96923076923076923</v>
      </c>
      <c r="H369" s="154">
        <v>0</v>
      </c>
      <c r="I369" s="21">
        <f>Tablo1345343423232342[[#This Row],[Adet Fiyatı
KDV HARİÇ
EURO/DOLAR]]-(Tablo1345343423232342[[#This Row],[Adet Fiyatı
KDV HARİÇ
EURO/DOLAR]]*Tablo1345343423232342[[#This Row],[İskonto]])</f>
        <v>0.96923076923076923</v>
      </c>
      <c r="J369" s="21">
        <f>Tablo1345343423232342[[#This Row],[Miktar]]*Tablo1345343423232342[[#This Row],[İskontolu 
Birim Fiyat
KDV HARİÇ]]</f>
        <v>0</v>
      </c>
      <c r="K369" s="21">
        <f>Tablo1345343423232342[[#This Row],[İskontolu 
Toplam Fiyat
KDV HARİÇ]]*1.2</f>
        <v>0</v>
      </c>
      <c r="L369" s="162"/>
      <c r="M369" s="163">
        <f>Tablo1345343423232342[[#This Row],[Adet Fiyatı
KDV HARİÇ
EURO/DOLAR]]-(Tablo1345343423232342[[#This Row],[Adet Fiyatı
KDV HARİÇ
EURO/DOLAR]]*67%)</f>
        <v>0.31984615384615378</v>
      </c>
      <c r="N369" s="21">
        <f>Tablo1345343423232342[[#This Row],[Adet Fiyatı
KDV HARİÇ
EURO/DOLAR]]-(Tablo1345343423232342[[#This Row],[Adet Fiyatı
KDV HARİÇ
EURO/DOLAR]]*68%)</f>
        <v>0.31015384615384611</v>
      </c>
      <c r="O369" s="21">
        <f>Tablo1345343423232342[[#This Row],[Adet Fiyatı
KDV HARİÇ
EURO/DOLAR]]-(Tablo1345343423232342[[#This Row],[Adet Fiyatı
KDV HARİÇ
EURO/DOLAR]]*64%)</f>
        <v>0.34892307692307689</v>
      </c>
      <c r="P369" s="21">
        <f>Tablo1345343423232342[[#This Row],[Adet Fiyatı
KDV HARİÇ
EURO/DOLAR]]-(Tablo1345343423232342[[#This Row],[Adet Fiyatı
KDV HARİÇ
EURO/DOLAR]]*66%)</f>
        <v>0.32953846153846156</v>
      </c>
    </row>
    <row r="370" spans="2:16">
      <c r="B370" s="152">
        <v>2790</v>
      </c>
      <c r="C370" s="132" t="s">
        <v>1086</v>
      </c>
      <c r="D370" s="132" t="s">
        <v>1087</v>
      </c>
      <c r="E370" s="184" t="s">
        <v>42</v>
      </c>
      <c r="F370" s="179">
        <v>0</v>
      </c>
      <c r="G370" s="180">
        <f>VLOOKUP(Tablo1345343423232342[[#This Row],[Ürün Kodu]],GMA!$A:$B,2,0)</f>
        <v>0.8307692307692307</v>
      </c>
      <c r="H370" s="154">
        <v>0</v>
      </c>
      <c r="I370" s="21">
        <f>Tablo1345343423232342[[#This Row],[Adet Fiyatı
KDV HARİÇ
EURO/DOLAR]]-(Tablo1345343423232342[[#This Row],[Adet Fiyatı
KDV HARİÇ
EURO/DOLAR]]*Tablo1345343423232342[[#This Row],[İskonto]])</f>
        <v>0.8307692307692307</v>
      </c>
      <c r="J370" s="21">
        <f>Tablo1345343423232342[[#This Row],[Miktar]]*Tablo1345343423232342[[#This Row],[İskontolu 
Birim Fiyat
KDV HARİÇ]]</f>
        <v>0</v>
      </c>
      <c r="K370" s="21">
        <f>Tablo1345343423232342[[#This Row],[İskontolu 
Toplam Fiyat
KDV HARİÇ]]*1.2</f>
        <v>0</v>
      </c>
      <c r="L370" s="162"/>
      <c r="M370" s="163">
        <f>Tablo1345343423232342[[#This Row],[Adet Fiyatı
KDV HARİÇ
EURO/DOLAR]]-(Tablo1345343423232342[[#This Row],[Adet Fiyatı
KDV HARİÇ
EURO/DOLAR]]*67%)</f>
        <v>0.27415384615384608</v>
      </c>
      <c r="N370" s="21">
        <f>Tablo1345343423232342[[#This Row],[Adet Fiyatı
KDV HARİÇ
EURO/DOLAR]]-(Tablo1345343423232342[[#This Row],[Adet Fiyatı
KDV HARİÇ
EURO/DOLAR]]*68%)</f>
        <v>0.26584615384615373</v>
      </c>
      <c r="O370" s="21">
        <f>Tablo1345343423232342[[#This Row],[Adet Fiyatı
KDV HARİÇ
EURO/DOLAR]]-(Tablo1345343423232342[[#This Row],[Adet Fiyatı
KDV HARİÇ
EURO/DOLAR]]*64%)</f>
        <v>0.29907692307692302</v>
      </c>
      <c r="P370" s="21">
        <f>Tablo1345343423232342[[#This Row],[Adet Fiyatı
KDV HARİÇ
EURO/DOLAR]]-(Tablo1345343423232342[[#This Row],[Adet Fiyatı
KDV HARİÇ
EURO/DOLAR]]*66%)</f>
        <v>0.28246153846153843</v>
      </c>
    </row>
    <row r="371" spans="2:16">
      <c r="B371" s="157">
        <v>2795</v>
      </c>
      <c r="C371" s="131" t="s">
        <v>1088</v>
      </c>
      <c r="D371" s="131" t="s">
        <v>1089</v>
      </c>
      <c r="E371" s="22"/>
      <c r="F371" s="161"/>
      <c r="G371" s="21"/>
      <c r="H371" s="154"/>
      <c r="I371" s="21"/>
      <c r="J371" s="21"/>
      <c r="K371" s="21"/>
      <c r="L371" s="162"/>
      <c r="M371" s="163"/>
      <c r="N371" s="21"/>
      <c r="O371" s="21"/>
      <c r="P371" s="21"/>
    </row>
    <row r="372" spans="2:16">
      <c r="B372" s="152">
        <v>2800</v>
      </c>
      <c r="C372" s="132" t="s">
        <v>1090</v>
      </c>
      <c r="D372" s="132" t="s">
        <v>1091</v>
      </c>
      <c r="E372" s="184" t="s">
        <v>42</v>
      </c>
      <c r="F372" s="179">
        <v>0</v>
      </c>
      <c r="G372" s="180">
        <f>VLOOKUP(Tablo1345343423232342[[#This Row],[Ürün Kodu]],GMA!$A:$B,2,0)</f>
        <v>1.3538461538461537</v>
      </c>
      <c r="H372" s="154">
        <v>0</v>
      </c>
      <c r="I372" s="21">
        <f>Tablo1345343423232342[[#This Row],[Adet Fiyatı
KDV HARİÇ
EURO/DOLAR]]-(Tablo1345343423232342[[#This Row],[Adet Fiyatı
KDV HARİÇ
EURO/DOLAR]]*Tablo1345343423232342[[#This Row],[İskonto]])</f>
        <v>1.3538461538461537</v>
      </c>
      <c r="J372" s="21">
        <f>Tablo1345343423232342[[#This Row],[Miktar]]*Tablo1345343423232342[[#This Row],[İskontolu 
Birim Fiyat
KDV HARİÇ]]</f>
        <v>0</v>
      </c>
      <c r="K372" s="21">
        <f>Tablo1345343423232342[[#This Row],[İskontolu 
Toplam Fiyat
KDV HARİÇ]]*1.2</f>
        <v>0</v>
      </c>
      <c r="L372" s="162"/>
      <c r="M372" s="163">
        <f>Tablo1345343423232342[[#This Row],[Adet Fiyatı
KDV HARİÇ
EURO/DOLAR]]-(Tablo1345343423232342[[#This Row],[Adet Fiyatı
KDV HARİÇ
EURO/DOLAR]]*67%)</f>
        <v>0.4467692307692307</v>
      </c>
      <c r="N372" s="21">
        <f>Tablo1345343423232342[[#This Row],[Adet Fiyatı
KDV HARİÇ
EURO/DOLAR]]-(Tablo1345343423232342[[#This Row],[Adet Fiyatı
KDV HARİÇ
EURO/DOLAR]]*68%)</f>
        <v>0.43323076923076909</v>
      </c>
      <c r="O372" s="21">
        <f>Tablo1345343423232342[[#This Row],[Adet Fiyatı
KDV HARİÇ
EURO/DOLAR]]-(Tablo1345343423232342[[#This Row],[Adet Fiyatı
KDV HARİÇ
EURO/DOLAR]]*64%)</f>
        <v>0.48738461538461531</v>
      </c>
      <c r="P372" s="21">
        <f>Tablo1345343423232342[[#This Row],[Adet Fiyatı
KDV HARİÇ
EURO/DOLAR]]-(Tablo1345343423232342[[#This Row],[Adet Fiyatı
KDV HARİÇ
EURO/DOLAR]]*66%)</f>
        <v>0.4603076923076922</v>
      </c>
    </row>
    <row r="373" spans="2:16">
      <c r="B373" s="157">
        <v>2805</v>
      </c>
      <c r="C373" s="132" t="s">
        <v>1092</v>
      </c>
      <c r="D373" s="132" t="s">
        <v>1093</v>
      </c>
      <c r="E373" s="184" t="s">
        <v>42</v>
      </c>
      <c r="F373" s="179">
        <v>0</v>
      </c>
      <c r="G373" s="180">
        <f>VLOOKUP(Tablo1345343423232342[[#This Row],[Ürün Kodu]],GMA!$A:$B,2,0)</f>
        <v>1.3961538461538461</v>
      </c>
      <c r="H373" s="154">
        <v>0</v>
      </c>
      <c r="I373" s="21">
        <f>Tablo1345343423232342[[#This Row],[Adet Fiyatı
KDV HARİÇ
EURO/DOLAR]]-(Tablo1345343423232342[[#This Row],[Adet Fiyatı
KDV HARİÇ
EURO/DOLAR]]*Tablo1345343423232342[[#This Row],[İskonto]])</f>
        <v>1.3961538461538461</v>
      </c>
      <c r="J373" s="21">
        <f>Tablo1345343423232342[[#This Row],[Miktar]]*Tablo1345343423232342[[#This Row],[İskontolu 
Birim Fiyat
KDV HARİÇ]]</f>
        <v>0</v>
      </c>
      <c r="K373" s="21">
        <f>Tablo1345343423232342[[#This Row],[İskontolu 
Toplam Fiyat
KDV HARİÇ]]*1.2</f>
        <v>0</v>
      </c>
      <c r="L373" s="162"/>
      <c r="M373" s="163">
        <f>Tablo1345343423232342[[#This Row],[Adet Fiyatı
KDV HARİÇ
EURO/DOLAR]]-(Tablo1345343423232342[[#This Row],[Adet Fiyatı
KDV HARİÇ
EURO/DOLAR]]*67%)</f>
        <v>0.46073076923076917</v>
      </c>
      <c r="N373" s="21">
        <f>Tablo1345343423232342[[#This Row],[Adet Fiyatı
KDV HARİÇ
EURO/DOLAR]]-(Tablo1345343423232342[[#This Row],[Adet Fiyatı
KDV HARİÇ
EURO/DOLAR]]*68%)</f>
        <v>0.4467692307692307</v>
      </c>
      <c r="O373" s="21">
        <f>Tablo1345343423232342[[#This Row],[Adet Fiyatı
KDV HARİÇ
EURO/DOLAR]]-(Tablo1345343423232342[[#This Row],[Adet Fiyatı
KDV HARİÇ
EURO/DOLAR]]*64%)</f>
        <v>0.50261538461538458</v>
      </c>
      <c r="P373" s="21">
        <f>Tablo1345343423232342[[#This Row],[Adet Fiyatı
KDV HARİÇ
EURO/DOLAR]]-(Tablo1345343423232342[[#This Row],[Adet Fiyatı
KDV HARİÇ
EURO/DOLAR]]*66%)</f>
        <v>0.47469230769230764</v>
      </c>
    </row>
    <row r="374" spans="2:16">
      <c r="B374" s="152">
        <v>2810</v>
      </c>
      <c r="C374" s="132" t="s">
        <v>1094</v>
      </c>
      <c r="D374" s="132" t="s">
        <v>1095</v>
      </c>
      <c r="E374" s="184" t="s">
        <v>42</v>
      </c>
      <c r="F374" s="179">
        <v>0</v>
      </c>
      <c r="G374" s="180">
        <f>VLOOKUP(Tablo1345343423232342[[#This Row],[Ürün Kodu]],GMA!$A:$B,2,0)</f>
        <v>1.7769230769230768</v>
      </c>
      <c r="H374" s="154">
        <v>0</v>
      </c>
      <c r="I374" s="21">
        <f>Tablo1345343423232342[[#This Row],[Adet Fiyatı
KDV HARİÇ
EURO/DOLAR]]-(Tablo1345343423232342[[#This Row],[Adet Fiyatı
KDV HARİÇ
EURO/DOLAR]]*Tablo1345343423232342[[#This Row],[İskonto]])</f>
        <v>1.7769230769230768</v>
      </c>
      <c r="J374" s="21">
        <f>Tablo1345343423232342[[#This Row],[Miktar]]*Tablo1345343423232342[[#This Row],[İskontolu 
Birim Fiyat
KDV HARİÇ]]</f>
        <v>0</v>
      </c>
      <c r="K374" s="21">
        <f>Tablo1345343423232342[[#This Row],[İskontolu 
Toplam Fiyat
KDV HARİÇ]]*1.2</f>
        <v>0</v>
      </c>
      <c r="L374" s="162"/>
      <c r="M374" s="163">
        <f>Tablo1345343423232342[[#This Row],[Adet Fiyatı
KDV HARİÇ
EURO/DOLAR]]-(Tablo1345343423232342[[#This Row],[Adet Fiyatı
KDV HARİÇ
EURO/DOLAR]]*67%)</f>
        <v>0.58638461538461528</v>
      </c>
      <c r="N374" s="21">
        <f>Tablo1345343423232342[[#This Row],[Adet Fiyatı
KDV HARİÇ
EURO/DOLAR]]-(Tablo1345343423232342[[#This Row],[Adet Fiyatı
KDV HARİÇ
EURO/DOLAR]]*68%)</f>
        <v>0.56861538461538452</v>
      </c>
      <c r="O374" s="21">
        <f>Tablo1345343423232342[[#This Row],[Adet Fiyatı
KDV HARİÇ
EURO/DOLAR]]-(Tablo1345343423232342[[#This Row],[Adet Fiyatı
KDV HARİÇ
EURO/DOLAR]]*64%)</f>
        <v>0.63969230769230756</v>
      </c>
      <c r="P374" s="21">
        <f>Tablo1345343423232342[[#This Row],[Adet Fiyatı
KDV HARİÇ
EURO/DOLAR]]-(Tablo1345343423232342[[#This Row],[Adet Fiyatı
KDV HARİÇ
EURO/DOLAR]]*66%)</f>
        <v>0.60415384615384604</v>
      </c>
    </row>
    <row r="375" spans="2:16">
      <c r="B375" s="157">
        <v>2815</v>
      </c>
      <c r="C375" s="132" t="s">
        <v>1096</v>
      </c>
      <c r="D375" s="132" t="s">
        <v>1097</v>
      </c>
      <c r="E375" s="184" t="s">
        <v>42</v>
      </c>
      <c r="F375" s="179">
        <v>0</v>
      </c>
      <c r="G375" s="180">
        <f>VLOOKUP(Tablo1345343423232342[[#This Row],[Ürün Kodu]],GMA!$A:$B,2,0)</f>
        <v>1.3961538461538461</v>
      </c>
      <c r="H375" s="154">
        <v>0</v>
      </c>
      <c r="I375" s="21">
        <f>Tablo1345343423232342[[#This Row],[Adet Fiyatı
KDV HARİÇ
EURO/DOLAR]]-(Tablo1345343423232342[[#This Row],[Adet Fiyatı
KDV HARİÇ
EURO/DOLAR]]*Tablo1345343423232342[[#This Row],[İskonto]])</f>
        <v>1.3961538461538461</v>
      </c>
      <c r="J375" s="21">
        <f>Tablo1345343423232342[[#This Row],[Miktar]]*Tablo1345343423232342[[#This Row],[İskontolu 
Birim Fiyat
KDV HARİÇ]]</f>
        <v>0</v>
      </c>
      <c r="K375" s="21">
        <f>Tablo1345343423232342[[#This Row],[İskontolu 
Toplam Fiyat
KDV HARİÇ]]*1.2</f>
        <v>0</v>
      </c>
      <c r="L375" s="162"/>
      <c r="M375" s="163">
        <f>Tablo1345343423232342[[#This Row],[Adet Fiyatı
KDV HARİÇ
EURO/DOLAR]]-(Tablo1345343423232342[[#This Row],[Adet Fiyatı
KDV HARİÇ
EURO/DOLAR]]*67%)</f>
        <v>0.46073076923076917</v>
      </c>
      <c r="N375" s="21">
        <f>Tablo1345343423232342[[#This Row],[Adet Fiyatı
KDV HARİÇ
EURO/DOLAR]]-(Tablo1345343423232342[[#This Row],[Adet Fiyatı
KDV HARİÇ
EURO/DOLAR]]*68%)</f>
        <v>0.4467692307692307</v>
      </c>
      <c r="O375" s="21">
        <f>Tablo1345343423232342[[#This Row],[Adet Fiyatı
KDV HARİÇ
EURO/DOLAR]]-(Tablo1345343423232342[[#This Row],[Adet Fiyatı
KDV HARİÇ
EURO/DOLAR]]*64%)</f>
        <v>0.50261538461538458</v>
      </c>
      <c r="P375" s="21">
        <f>Tablo1345343423232342[[#This Row],[Adet Fiyatı
KDV HARİÇ
EURO/DOLAR]]-(Tablo1345343423232342[[#This Row],[Adet Fiyatı
KDV HARİÇ
EURO/DOLAR]]*66%)</f>
        <v>0.47469230769230764</v>
      </c>
    </row>
    <row r="376" spans="2:16">
      <c r="B376" s="152">
        <v>2820</v>
      </c>
      <c r="C376" s="132" t="s">
        <v>1098</v>
      </c>
      <c r="D376" s="132" t="s">
        <v>1099</v>
      </c>
      <c r="E376" s="184" t="s">
        <v>42</v>
      </c>
      <c r="F376" s="179">
        <v>0</v>
      </c>
      <c r="G376" s="180">
        <f>VLOOKUP(Tablo1345343423232342[[#This Row],[Ürün Kodu]],GMA!$A:$B,2,0)</f>
        <v>1.4384615384615385</v>
      </c>
      <c r="H376" s="154">
        <v>0</v>
      </c>
      <c r="I376" s="21">
        <f>Tablo1345343423232342[[#This Row],[Adet Fiyatı
KDV HARİÇ
EURO/DOLAR]]-(Tablo1345343423232342[[#This Row],[Adet Fiyatı
KDV HARİÇ
EURO/DOLAR]]*Tablo1345343423232342[[#This Row],[İskonto]])</f>
        <v>1.4384615384615385</v>
      </c>
      <c r="J376" s="21">
        <f>Tablo1345343423232342[[#This Row],[Miktar]]*Tablo1345343423232342[[#This Row],[İskontolu 
Birim Fiyat
KDV HARİÇ]]</f>
        <v>0</v>
      </c>
      <c r="K376" s="21">
        <f>Tablo1345343423232342[[#This Row],[İskontolu 
Toplam Fiyat
KDV HARİÇ]]*1.2</f>
        <v>0</v>
      </c>
      <c r="L376" s="162"/>
      <c r="M376" s="163">
        <f>Tablo1345343423232342[[#This Row],[Adet Fiyatı
KDV HARİÇ
EURO/DOLAR]]-(Tablo1345343423232342[[#This Row],[Adet Fiyatı
KDV HARİÇ
EURO/DOLAR]]*67%)</f>
        <v>0.47469230769230764</v>
      </c>
      <c r="N376" s="21">
        <f>Tablo1345343423232342[[#This Row],[Adet Fiyatı
KDV HARİÇ
EURO/DOLAR]]-(Tablo1345343423232342[[#This Row],[Adet Fiyatı
KDV HARİÇ
EURO/DOLAR]]*68%)</f>
        <v>0.4603076923076922</v>
      </c>
      <c r="O376" s="21">
        <f>Tablo1345343423232342[[#This Row],[Adet Fiyatı
KDV HARİÇ
EURO/DOLAR]]-(Tablo1345343423232342[[#This Row],[Adet Fiyatı
KDV HARİÇ
EURO/DOLAR]]*64%)</f>
        <v>0.51784615384615384</v>
      </c>
      <c r="P376" s="21">
        <f>Tablo1345343423232342[[#This Row],[Adet Fiyatı
KDV HARİÇ
EURO/DOLAR]]-(Tablo1345343423232342[[#This Row],[Adet Fiyatı
KDV HARİÇ
EURO/DOLAR]]*66%)</f>
        <v>0.48907692307692308</v>
      </c>
    </row>
    <row r="377" spans="2:16">
      <c r="B377" s="157">
        <v>2825</v>
      </c>
      <c r="C377" s="132" t="s">
        <v>1100</v>
      </c>
      <c r="D377" s="132" t="s">
        <v>1101</v>
      </c>
      <c r="E377" s="184" t="s">
        <v>42</v>
      </c>
      <c r="F377" s="179">
        <v>0</v>
      </c>
      <c r="G377" s="180">
        <f>VLOOKUP(Tablo1345343423232342[[#This Row],[Ürün Kodu]],GMA!$A:$B,2,0)</f>
        <v>1.7346153846153844</v>
      </c>
      <c r="H377" s="154">
        <v>0</v>
      </c>
      <c r="I377" s="21">
        <f>Tablo1345343423232342[[#This Row],[Adet Fiyatı
KDV HARİÇ
EURO/DOLAR]]-(Tablo1345343423232342[[#This Row],[Adet Fiyatı
KDV HARİÇ
EURO/DOLAR]]*Tablo1345343423232342[[#This Row],[İskonto]])</f>
        <v>1.7346153846153844</v>
      </c>
      <c r="J377" s="21">
        <f>Tablo1345343423232342[[#This Row],[Miktar]]*Tablo1345343423232342[[#This Row],[İskontolu 
Birim Fiyat
KDV HARİÇ]]</f>
        <v>0</v>
      </c>
      <c r="K377" s="21">
        <f>Tablo1345343423232342[[#This Row],[İskontolu 
Toplam Fiyat
KDV HARİÇ]]*1.2</f>
        <v>0</v>
      </c>
      <c r="L377" s="162"/>
      <c r="M377" s="163">
        <f>Tablo1345343423232342[[#This Row],[Adet Fiyatı
KDV HARİÇ
EURO/DOLAR]]-(Tablo1345343423232342[[#This Row],[Adet Fiyatı
KDV HARİÇ
EURO/DOLAR]]*67%)</f>
        <v>0.5724230769230767</v>
      </c>
      <c r="N377" s="21">
        <f>Tablo1345343423232342[[#This Row],[Adet Fiyatı
KDV HARİÇ
EURO/DOLAR]]-(Tablo1345343423232342[[#This Row],[Adet Fiyatı
KDV HARİÇ
EURO/DOLAR]]*68%)</f>
        <v>0.55507692307692302</v>
      </c>
      <c r="O377" s="21">
        <f>Tablo1345343423232342[[#This Row],[Adet Fiyatı
KDV HARİÇ
EURO/DOLAR]]-(Tablo1345343423232342[[#This Row],[Adet Fiyatı
KDV HARİÇ
EURO/DOLAR]]*64%)</f>
        <v>0.6244615384615384</v>
      </c>
      <c r="P377" s="21">
        <f>Tablo1345343423232342[[#This Row],[Adet Fiyatı
KDV HARİÇ
EURO/DOLAR]]-(Tablo1345343423232342[[#This Row],[Adet Fiyatı
KDV HARİÇ
EURO/DOLAR]]*66%)</f>
        <v>0.5897692307692306</v>
      </c>
    </row>
    <row r="378" spans="2:16">
      <c r="B378" s="152">
        <v>2830</v>
      </c>
      <c r="C378" s="132" t="s">
        <v>1102</v>
      </c>
      <c r="D378" s="132" t="s">
        <v>1103</v>
      </c>
      <c r="E378" s="184" t="s">
        <v>42</v>
      </c>
      <c r="F378" s="179">
        <v>0</v>
      </c>
      <c r="G378" s="180">
        <f>VLOOKUP(Tablo1345343423232342[[#This Row],[Ürün Kodu]],GMA!$A:$B,2,0)</f>
        <v>1.4384615384615385</v>
      </c>
      <c r="H378" s="154">
        <v>0</v>
      </c>
      <c r="I378" s="21">
        <f>Tablo1345343423232342[[#This Row],[Adet Fiyatı
KDV HARİÇ
EURO/DOLAR]]-(Tablo1345343423232342[[#This Row],[Adet Fiyatı
KDV HARİÇ
EURO/DOLAR]]*Tablo1345343423232342[[#This Row],[İskonto]])</f>
        <v>1.4384615384615385</v>
      </c>
      <c r="J378" s="21">
        <f>Tablo1345343423232342[[#This Row],[Miktar]]*Tablo1345343423232342[[#This Row],[İskontolu 
Birim Fiyat
KDV HARİÇ]]</f>
        <v>0</v>
      </c>
      <c r="K378" s="21">
        <f>Tablo1345343423232342[[#This Row],[İskontolu 
Toplam Fiyat
KDV HARİÇ]]*1.2</f>
        <v>0</v>
      </c>
      <c r="L378" s="162"/>
      <c r="M378" s="163">
        <f>Tablo1345343423232342[[#This Row],[Adet Fiyatı
KDV HARİÇ
EURO/DOLAR]]-(Tablo1345343423232342[[#This Row],[Adet Fiyatı
KDV HARİÇ
EURO/DOLAR]]*67%)</f>
        <v>0.47469230769230764</v>
      </c>
      <c r="N378" s="21">
        <f>Tablo1345343423232342[[#This Row],[Adet Fiyatı
KDV HARİÇ
EURO/DOLAR]]-(Tablo1345343423232342[[#This Row],[Adet Fiyatı
KDV HARİÇ
EURO/DOLAR]]*68%)</f>
        <v>0.4603076923076922</v>
      </c>
      <c r="O378" s="21">
        <f>Tablo1345343423232342[[#This Row],[Adet Fiyatı
KDV HARİÇ
EURO/DOLAR]]-(Tablo1345343423232342[[#This Row],[Adet Fiyatı
KDV HARİÇ
EURO/DOLAR]]*64%)</f>
        <v>0.51784615384615384</v>
      </c>
      <c r="P378" s="21">
        <f>Tablo1345343423232342[[#This Row],[Adet Fiyatı
KDV HARİÇ
EURO/DOLAR]]-(Tablo1345343423232342[[#This Row],[Adet Fiyatı
KDV HARİÇ
EURO/DOLAR]]*66%)</f>
        <v>0.48907692307692308</v>
      </c>
    </row>
    <row r="379" spans="2:16">
      <c r="B379" s="157">
        <v>2835</v>
      </c>
      <c r="C379" s="132" t="s">
        <v>1104</v>
      </c>
      <c r="D379" s="132" t="s">
        <v>1105</v>
      </c>
      <c r="E379" s="184" t="s">
        <v>42</v>
      </c>
      <c r="F379" s="179">
        <v>0</v>
      </c>
      <c r="G379" s="180">
        <f>VLOOKUP(Tablo1345343423232342[[#This Row],[Ürün Kodu]],GMA!$A:$B,2,0)</f>
        <v>1.4807692307692306</v>
      </c>
      <c r="H379" s="154">
        <v>0</v>
      </c>
      <c r="I379" s="21">
        <f>Tablo1345343423232342[[#This Row],[Adet Fiyatı
KDV HARİÇ
EURO/DOLAR]]-(Tablo1345343423232342[[#This Row],[Adet Fiyatı
KDV HARİÇ
EURO/DOLAR]]*Tablo1345343423232342[[#This Row],[İskonto]])</f>
        <v>1.4807692307692306</v>
      </c>
      <c r="J379" s="21">
        <f>Tablo1345343423232342[[#This Row],[Miktar]]*Tablo1345343423232342[[#This Row],[İskontolu 
Birim Fiyat
KDV HARİÇ]]</f>
        <v>0</v>
      </c>
      <c r="K379" s="21">
        <f>Tablo1345343423232342[[#This Row],[İskontolu 
Toplam Fiyat
KDV HARİÇ]]*1.2</f>
        <v>0</v>
      </c>
      <c r="L379" s="162"/>
      <c r="M379" s="163">
        <f>Tablo1345343423232342[[#This Row],[Adet Fiyatı
KDV HARİÇ
EURO/DOLAR]]-(Tablo1345343423232342[[#This Row],[Adet Fiyatı
KDV HARİÇ
EURO/DOLAR]]*67%)</f>
        <v>0.48865384615384599</v>
      </c>
      <c r="N379" s="21">
        <f>Tablo1345343423232342[[#This Row],[Adet Fiyatı
KDV HARİÇ
EURO/DOLAR]]-(Tablo1345343423232342[[#This Row],[Adet Fiyatı
KDV HARİÇ
EURO/DOLAR]]*68%)</f>
        <v>0.47384615384615381</v>
      </c>
      <c r="O379" s="21">
        <f>Tablo1345343423232342[[#This Row],[Adet Fiyatı
KDV HARİÇ
EURO/DOLAR]]-(Tablo1345343423232342[[#This Row],[Adet Fiyatı
KDV HARİÇ
EURO/DOLAR]]*64%)</f>
        <v>0.533076923076923</v>
      </c>
      <c r="P379" s="21">
        <f>Tablo1345343423232342[[#This Row],[Adet Fiyatı
KDV HARİÇ
EURO/DOLAR]]-(Tablo1345343423232342[[#This Row],[Adet Fiyatı
KDV HARİÇ
EURO/DOLAR]]*66%)</f>
        <v>0.5034615384615384</v>
      </c>
    </row>
    <row r="380" spans="2:16">
      <c r="B380" s="152">
        <v>2840</v>
      </c>
      <c r="C380" s="132" t="s">
        <v>1106</v>
      </c>
      <c r="D380" s="132" t="s">
        <v>1107</v>
      </c>
      <c r="E380" s="184" t="s">
        <v>42</v>
      </c>
      <c r="F380" s="179">
        <v>0</v>
      </c>
      <c r="G380" s="180">
        <f>VLOOKUP(Tablo1345343423232342[[#This Row],[Ürün Kodu]],GMA!$A:$B,2,0)</f>
        <v>1.7346153846153844</v>
      </c>
      <c r="H380" s="154">
        <v>0</v>
      </c>
      <c r="I380" s="21">
        <f>Tablo1345343423232342[[#This Row],[Adet Fiyatı
KDV HARİÇ
EURO/DOLAR]]-(Tablo1345343423232342[[#This Row],[Adet Fiyatı
KDV HARİÇ
EURO/DOLAR]]*Tablo1345343423232342[[#This Row],[İskonto]])</f>
        <v>1.7346153846153844</v>
      </c>
      <c r="J380" s="21">
        <f>Tablo1345343423232342[[#This Row],[Miktar]]*Tablo1345343423232342[[#This Row],[İskontolu 
Birim Fiyat
KDV HARİÇ]]</f>
        <v>0</v>
      </c>
      <c r="K380" s="21">
        <f>Tablo1345343423232342[[#This Row],[İskontolu 
Toplam Fiyat
KDV HARİÇ]]*1.2</f>
        <v>0</v>
      </c>
      <c r="L380" s="162"/>
      <c r="M380" s="163">
        <f>Tablo1345343423232342[[#This Row],[Adet Fiyatı
KDV HARİÇ
EURO/DOLAR]]-(Tablo1345343423232342[[#This Row],[Adet Fiyatı
KDV HARİÇ
EURO/DOLAR]]*67%)</f>
        <v>0.5724230769230767</v>
      </c>
      <c r="N380" s="21">
        <f>Tablo1345343423232342[[#This Row],[Adet Fiyatı
KDV HARİÇ
EURO/DOLAR]]-(Tablo1345343423232342[[#This Row],[Adet Fiyatı
KDV HARİÇ
EURO/DOLAR]]*68%)</f>
        <v>0.55507692307692302</v>
      </c>
      <c r="O380" s="21">
        <f>Tablo1345343423232342[[#This Row],[Adet Fiyatı
KDV HARİÇ
EURO/DOLAR]]-(Tablo1345343423232342[[#This Row],[Adet Fiyatı
KDV HARİÇ
EURO/DOLAR]]*64%)</f>
        <v>0.6244615384615384</v>
      </c>
      <c r="P380" s="21">
        <f>Tablo1345343423232342[[#This Row],[Adet Fiyatı
KDV HARİÇ
EURO/DOLAR]]-(Tablo1345343423232342[[#This Row],[Adet Fiyatı
KDV HARİÇ
EURO/DOLAR]]*66%)</f>
        <v>0.5897692307692306</v>
      </c>
    </row>
    <row r="381" spans="2:16">
      <c r="B381" s="157">
        <v>2845</v>
      </c>
      <c r="C381" s="132" t="s">
        <v>1108</v>
      </c>
      <c r="D381" s="132" t="s">
        <v>1109</v>
      </c>
      <c r="E381" s="184" t="s">
        <v>42</v>
      </c>
      <c r="F381" s="179">
        <v>0</v>
      </c>
      <c r="G381" s="180">
        <f>VLOOKUP(Tablo1345343423232342[[#This Row],[Ürün Kodu]],GMA!$A:$B,2,0)</f>
        <v>1.4384615384615385</v>
      </c>
      <c r="H381" s="154">
        <v>0</v>
      </c>
      <c r="I381" s="21">
        <f>Tablo1345343423232342[[#This Row],[Adet Fiyatı
KDV HARİÇ
EURO/DOLAR]]-(Tablo1345343423232342[[#This Row],[Adet Fiyatı
KDV HARİÇ
EURO/DOLAR]]*Tablo1345343423232342[[#This Row],[İskonto]])</f>
        <v>1.4384615384615385</v>
      </c>
      <c r="J381" s="21">
        <f>Tablo1345343423232342[[#This Row],[Miktar]]*Tablo1345343423232342[[#This Row],[İskontolu 
Birim Fiyat
KDV HARİÇ]]</f>
        <v>0</v>
      </c>
      <c r="K381" s="21">
        <f>Tablo1345343423232342[[#This Row],[İskontolu 
Toplam Fiyat
KDV HARİÇ]]*1.2</f>
        <v>0</v>
      </c>
      <c r="L381" s="162"/>
      <c r="M381" s="163">
        <f>Tablo1345343423232342[[#This Row],[Adet Fiyatı
KDV HARİÇ
EURO/DOLAR]]-(Tablo1345343423232342[[#This Row],[Adet Fiyatı
KDV HARİÇ
EURO/DOLAR]]*67%)</f>
        <v>0.47469230769230764</v>
      </c>
      <c r="N381" s="21">
        <f>Tablo1345343423232342[[#This Row],[Adet Fiyatı
KDV HARİÇ
EURO/DOLAR]]-(Tablo1345343423232342[[#This Row],[Adet Fiyatı
KDV HARİÇ
EURO/DOLAR]]*68%)</f>
        <v>0.4603076923076922</v>
      </c>
      <c r="O381" s="21">
        <f>Tablo1345343423232342[[#This Row],[Adet Fiyatı
KDV HARİÇ
EURO/DOLAR]]-(Tablo1345343423232342[[#This Row],[Adet Fiyatı
KDV HARİÇ
EURO/DOLAR]]*64%)</f>
        <v>0.51784615384615384</v>
      </c>
      <c r="P381" s="21">
        <f>Tablo1345343423232342[[#This Row],[Adet Fiyatı
KDV HARİÇ
EURO/DOLAR]]-(Tablo1345343423232342[[#This Row],[Adet Fiyatı
KDV HARİÇ
EURO/DOLAR]]*66%)</f>
        <v>0.48907692307692308</v>
      </c>
    </row>
    <row r="382" spans="2:16">
      <c r="B382" s="152">
        <v>2850</v>
      </c>
      <c r="C382" s="132" t="s">
        <v>1110</v>
      </c>
      <c r="D382" s="132" t="s">
        <v>1111</v>
      </c>
      <c r="E382" s="184" t="s">
        <v>42</v>
      </c>
      <c r="F382" s="179">
        <v>0</v>
      </c>
      <c r="G382" s="180">
        <f>VLOOKUP(Tablo1345343423232342[[#This Row],[Ürün Kodu]],GMA!$A:$B,2,0)</f>
        <v>1.4807692307692306</v>
      </c>
      <c r="H382" s="154">
        <v>0</v>
      </c>
      <c r="I382" s="21">
        <f>Tablo1345343423232342[[#This Row],[Adet Fiyatı
KDV HARİÇ
EURO/DOLAR]]-(Tablo1345343423232342[[#This Row],[Adet Fiyatı
KDV HARİÇ
EURO/DOLAR]]*Tablo1345343423232342[[#This Row],[İskonto]])</f>
        <v>1.4807692307692306</v>
      </c>
      <c r="J382" s="21">
        <f>Tablo1345343423232342[[#This Row],[Miktar]]*Tablo1345343423232342[[#This Row],[İskontolu 
Birim Fiyat
KDV HARİÇ]]</f>
        <v>0</v>
      </c>
      <c r="K382" s="21">
        <f>Tablo1345343423232342[[#This Row],[İskontolu 
Toplam Fiyat
KDV HARİÇ]]*1.2</f>
        <v>0</v>
      </c>
      <c r="L382" s="162"/>
      <c r="M382" s="163">
        <f>Tablo1345343423232342[[#This Row],[Adet Fiyatı
KDV HARİÇ
EURO/DOLAR]]-(Tablo1345343423232342[[#This Row],[Adet Fiyatı
KDV HARİÇ
EURO/DOLAR]]*67%)</f>
        <v>0.48865384615384599</v>
      </c>
      <c r="N382" s="21">
        <f>Tablo1345343423232342[[#This Row],[Adet Fiyatı
KDV HARİÇ
EURO/DOLAR]]-(Tablo1345343423232342[[#This Row],[Adet Fiyatı
KDV HARİÇ
EURO/DOLAR]]*68%)</f>
        <v>0.47384615384615381</v>
      </c>
      <c r="O382" s="21">
        <f>Tablo1345343423232342[[#This Row],[Adet Fiyatı
KDV HARİÇ
EURO/DOLAR]]-(Tablo1345343423232342[[#This Row],[Adet Fiyatı
KDV HARİÇ
EURO/DOLAR]]*64%)</f>
        <v>0.533076923076923</v>
      </c>
      <c r="P382" s="21">
        <f>Tablo1345343423232342[[#This Row],[Adet Fiyatı
KDV HARİÇ
EURO/DOLAR]]-(Tablo1345343423232342[[#This Row],[Adet Fiyatı
KDV HARİÇ
EURO/DOLAR]]*66%)</f>
        <v>0.5034615384615384</v>
      </c>
    </row>
    <row r="383" spans="2:16">
      <c r="B383" s="157">
        <v>2855</v>
      </c>
      <c r="C383" s="132" t="s">
        <v>1112</v>
      </c>
      <c r="D383" s="132" t="s">
        <v>1113</v>
      </c>
      <c r="E383" s="184" t="s">
        <v>42</v>
      </c>
      <c r="F383" s="179">
        <v>0</v>
      </c>
      <c r="G383" s="180">
        <f>VLOOKUP(Tablo1345343423232342[[#This Row],[Ürün Kodu]],GMA!$A:$B,2,0)</f>
        <v>1.7769230769230768</v>
      </c>
      <c r="H383" s="154">
        <v>0</v>
      </c>
      <c r="I383" s="21">
        <f>Tablo1345343423232342[[#This Row],[Adet Fiyatı
KDV HARİÇ
EURO/DOLAR]]-(Tablo1345343423232342[[#This Row],[Adet Fiyatı
KDV HARİÇ
EURO/DOLAR]]*Tablo1345343423232342[[#This Row],[İskonto]])</f>
        <v>1.7769230769230768</v>
      </c>
      <c r="J383" s="21">
        <f>Tablo1345343423232342[[#This Row],[Miktar]]*Tablo1345343423232342[[#This Row],[İskontolu 
Birim Fiyat
KDV HARİÇ]]</f>
        <v>0</v>
      </c>
      <c r="K383" s="21">
        <f>Tablo1345343423232342[[#This Row],[İskontolu 
Toplam Fiyat
KDV HARİÇ]]*1.2</f>
        <v>0</v>
      </c>
      <c r="L383" s="162"/>
      <c r="M383" s="163">
        <f>Tablo1345343423232342[[#This Row],[Adet Fiyatı
KDV HARİÇ
EURO/DOLAR]]-(Tablo1345343423232342[[#This Row],[Adet Fiyatı
KDV HARİÇ
EURO/DOLAR]]*67%)</f>
        <v>0.58638461538461528</v>
      </c>
      <c r="N383" s="21">
        <f>Tablo1345343423232342[[#This Row],[Adet Fiyatı
KDV HARİÇ
EURO/DOLAR]]-(Tablo1345343423232342[[#This Row],[Adet Fiyatı
KDV HARİÇ
EURO/DOLAR]]*68%)</f>
        <v>0.56861538461538452</v>
      </c>
      <c r="O383" s="21">
        <f>Tablo1345343423232342[[#This Row],[Adet Fiyatı
KDV HARİÇ
EURO/DOLAR]]-(Tablo1345343423232342[[#This Row],[Adet Fiyatı
KDV HARİÇ
EURO/DOLAR]]*64%)</f>
        <v>0.63969230769230756</v>
      </c>
      <c r="P383" s="21">
        <f>Tablo1345343423232342[[#This Row],[Adet Fiyatı
KDV HARİÇ
EURO/DOLAR]]-(Tablo1345343423232342[[#This Row],[Adet Fiyatı
KDV HARİÇ
EURO/DOLAR]]*66%)</f>
        <v>0.60415384615384604</v>
      </c>
    </row>
    <row r="384" spans="2:16">
      <c r="B384" s="152">
        <v>2860</v>
      </c>
      <c r="C384" s="131" t="s">
        <v>1114</v>
      </c>
      <c r="D384" s="131" t="s">
        <v>1115</v>
      </c>
      <c r="E384" s="22"/>
      <c r="F384" s="161"/>
      <c r="G384" s="21"/>
      <c r="H384" s="154"/>
      <c r="I384" s="21"/>
      <c r="J384" s="21"/>
      <c r="K384" s="21"/>
      <c r="L384" s="162"/>
      <c r="M384" s="163"/>
      <c r="N384" s="21"/>
      <c r="O384" s="21"/>
      <c r="P384" s="21"/>
    </row>
    <row r="385" spans="2:16">
      <c r="B385" s="157">
        <v>2865</v>
      </c>
      <c r="C385" s="132" t="s">
        <v>1116</v>
      </c>
      <c r="D385" s="132" t="s">
        <v>1117</v>
      </c>
      <c r="E385" s="184" t="s">
        <v>42</v>
      </c>
      <c r="F385" s="179">
        <v>0</v>
      </c>
      <c r="G385" s="180">
        <f>VLOOKUP(Tablo1345343423232342[[#This Row],[Ürün Kodu]],GMA!$A:$B,2,0)</f>
        <v>122.69230769230771</v>
      </c>
      <c r="H385" s="154">
        <v>0</v>
      </c>
      <c r="I385" s="21">
        <f>Tablo1345343423232342[[#This Row],[Adet Fiyatı
KDV HARİÇ
EURO/DOLAR]]-(Tablo1345343423232342[[#This Row],[Adet Fiyatı
KDV HARİÇ
EURO/DOLAR]]*Tablo1345343423232342[[#This Row],[İskonto]])</f>
        <v>122.69230769230771</v>
      </c>
      <c r="J385" s="21">
        <f>Tablo1345343423232342[[#This Row],[Miktar]]*Tablo1345343423232342[[#This Row],[İskontolu 
Birim Fiyat
KDV HARİÇ]]</f>
        <v>0</v>
      </c>
      <c r="K385" s="21">
        <f>Tablo1345343423232342[[#This Row],[İskontolu 
Toplam Fiyat
KDV HARİÇ]]*1.2</f>
        <v>0</v>
      </c>
      <c r="L385" s="162"/>
      <c r="M385" s="163">
        <f>Tablo1345343423232342[[#This Row],[Adet Fiyatı
KDV HARİÇ
EURO/DOLAR]]-(Tablo1345343423232342[[#This Row],[Adet Fiyatı
KDV HARİÇ
EURO/DOLAR]]*67%)</f>
        <v>40.488461538461536</v>
      </c>
      <c r="N385" s="21">
        <f>Tablo1345343423232342[[#This Row],[Adet Fiyatı
KDV HARİÇ
EURO/DOLAR]]-(Tablo1345343423232342[[#This Row],[Adet Fiyatı
KDV HARİÇ
EURO/DOLAR]]*68%)</f>
        <v>39.261538461538464</v>
      </c>
      <c r="O385" s="21">
        <f>Tablo1345343423232342[[#This Row],[Adet Fiyatı
KDV HARİÇ
EURO/DOLAR]]-(Tablo1345343423232342[[#This Row],[Adet Fiyatı
KDV HARİÇ
EURO/DOLAR]]*64%)</f>
        <v>44.169230769230779</v>
      </c>
      <c r="P385" s="21">
        <f>Tablo1345343423232342[[#This Row],[Adet Fiyatı
KDV HARİÇ
EURO/DOLAR]]-(Tablo1345343423232342[[#This Row],[Adet Fiyatı
KDV HARİÇ
EURO/DOLAR]]*66%)</f>
        <v>41.715384615384622</v>
      </c>
    </row>
    <row r="386" spans="2:16">
      <c r="B386" s="152">
        <v>2870</v>
      </c>
      <c r="C386" s="132" t="s">
        <v>1118</v>
      </c>
      <c r="D386" s="132" t="s">
        <v>1119</v>
      </c>
      <c r="E386" s="184" t="s">
        <v>42</v>
      </c>
      <c r="F386" s="179">
        <v>0</v>
      </c>
      <c r="G386" s="180">
        <f>VLOOKUP(Tablo1345343423232342[[#This Row],[Ürün Kodu]],GMA!$A:$B,2,0)</f>
        <v>245.38461538461542</v>
      </c>
      <c r="H386" s="154">
        <v>0</v>
      </c>
      <c r="I386" s="21">
        <f>Tablo1345343423232342[[#This Row],[Adet Fiyatı
KDV HARİÇ
EURO/DOLAR]]-(Tablo1345343423232342[[#This Row],[Adet Fiyatı
KDV HARİÇ
EURO/DOLAR]]*Tablo1345343423232342[[#This Row],[İskonto]])</f>
        <v>245.38461538461542</v>
      </c>
      <c r="J386" s="21">
        <f>Tablo1345343423232342[[#This Row],[Miktar]]*Tablo1345343423232342[[#This Row],[İskontolu 
Birim Fiyat
KDV HARİÇ]]</f>
        <v>0</v>
      </c>
      <c r="K386" s="21">
        <f>Tablo1345343423232342[[#This Row],[İskontolu 
Toplam Fiyat
KDV HARİÇ]]*1.2</f>
        <v>0</v>
      </c>
      <c r="L386" s="162"/>
      <c r="M386" s="163">
        <f>Tablo1345343423232342[[#This Row],[Adet Fiyatı
KDV HARİÇ
EURO/DOLAR]]-(Tablo1345343423232342[[#This Row],[Adet Fiyatı
KDV HARİÇ
EURO/DOLAR]]*67%)</f>
        <v>80.976923076923072</v>
      </c>
      <c r="N386" s="21">
        <f>Tablo1345343423232342[[#This Row],[Adet Fiyatı
KDV HARİÇ
EURO/DOLAR]]-(Tablo1345343423232342[[#This Row],[Adet Fiyatı
KDV HARİÇ
EURO/DOLAR]]*68%)</f>
        <v>78.523076923076928</v>
      </c>
      <c r="O386" s="21">
        <f>Tablo1345343423232342[[#This Row],[Adet Fiyatı
KDV HARİÇ
EURO/DOLAR]]-(Tablo1345343423232342[[#This Row],[Adet Fiyatı
KDV HARİÇ
EURO/DOLAR]]*64%)</f>
        <v>88.338461538461559</v>
      </c>
      <c r="P386" s="21">
        <f>Tablo1345343423232342[[#This Row],[Adet Fiyatı
KDV HARİÇ
EURO/DOLAR]]-(Tablo1345343423232342[[#This Row],[Adet Fiyatı
KDV HARİÇ
EURO/DOLAR]]*66%)</f>
        <v>83.430769230769243</v>
      </c>
    </row>
    <row r="387" spans="2:16">
      <c r="B387" s="157">
        <v>2875</v>
      </c>
      <c r="C387" s="132" t="s">
        <v>1120</v>
      </c>
      <c r="D387" s="132" t="s">
        <v>1121</v>
      </c>
      <c r="E387" s="184" t="s">
        <v>42</v>
      </c>
      <c r="F387" s="179">
        <v>0</v>
      </c>
      <c r="G387" s="180">
        <f>VLOOKUP(Tablo1345343423232342[[#This Row],[Ürün Kodu]],GMA!$A:$B,2,0)</f>
        <v>613.46153846153857</v>
      </c>
      <c r="H387" s="154">
        <v>0</v>
      </c>
      <c r="I387" s="21">
        <f>Tablo1345343423232342[[#This Row],[Adet Fiyatı
KDV HARİÇ
EURO/DOLAR]]-(Tablo1345343423232342[[#This Row],[Adet Fiyatı
KDV HARİÇ
EURO/DOLAR]]*Tablo1345343423232342[[#This Row],[İskonto]])</f>
        <v>613.46153846153857</v>
      </c>
      <c r="J387" s="21">
        <f>Tablo1345343423232342[[#This Row],[Miktar]]*Tablo1345343423232342[[#This Row],[İskontolu 
Birim Fiyat
KDV HARİÇ]]</f>
        <v>0</v>
      </c>
      <c r="K387" s="21">
        <f>Tablo1345343423232342[[#This Row],[İskontolu 
Toplam Fiyat
KDV HARİÇ]]*1.2</f>
        <v>0</v>
      </c>
      <c r="L387" s="162"/>
      <c r="M387" s="163">
        <f>Tablo1345343423232342[[#This Row],[Adet Fiyatı
KDV HARİÇ
EURO/DOLAR]]-(Tablo1345343423232342[[#This Row],[Adet Fiyatı
KDV HARİÇ
EURO/DOLAR]]*67%)</f>
        <v>202.44230769230768</v>
      </c>
      <c r="N387" s="21">
        <f>Tablo1345343423232342[[#This Row],[Adet Fiyatı
KDV HARİÇ
EURO/DOLAR]]-(Tablo1345343423232342[[#This Row],[Adet Fiyatı
KDV HARİÇ
EURO/DOLAR]]*68%)</f>
        <v>196.30769230769232</v>
      </c>
      <c r="O387" s="21">
        <f>Tablo1345343423232342[[#This Row],[Adet Fiyatı
KDV HARİÇ
EURO/DOLAR]]-(Tablo1345343423232342[[#This Row],[Adet Fiyatı
KDV HARİÇ
EURO/DOLAR]]*64%)</f>
        <v>220.84615384615387</v>
      </c>
      <c r="P387" s="21">
        <f>Tablo1345343423232342[[#This Row],[Adet Fiyatı
KDV HARİÇ
EURO/DOLAR]]-(Tablo1345343423232342[[#This Row],[Adet Fiyatı
KDV HARİÇ
EURO/DOLAR]]*66%)</f>
        <v>208.57692307692309</v>
      </c>
    </row>
    <row r="388" spans="2:16">
      <c r="B388" s="152">
        <v>2880</v>
      </c>
      <c r="C388" s="132" t="s">
        <v>1122</v>
      </c>
      <c r="D388" s="132" t="s">
        <v>1123</v>
      </c>
      <c r="E388" s="184" t="s">
        <v>42</v>
      </c>
      <c r="F388" s="179">
        <v>0</v>
      </c>
      <c r="G388" s="180">
        <f>VLOOKUP(Tablo1345343423232342[[#This Row],[Ürün Kodu]],GMA!$A:$B,2,0)</f>
        <v>1226.9230769230771</v>
      </c>
      <c r="H388" s="154">
        <v>0</v>
      </c>
      <c r="I388" s="21">
        <f>Tablo1345343423232342[[#This Row],[Adet Fiyatı
KDV HARİÇ
EURO/DOLAR]]-(Tablo1345343423232342[[#This Row],[Adet Fiyatı
KDV HARİÇ
EURO/DOLAR]]*Tablo1345343423232342[[#This Row],[İskonto]])</f>
        <v>1226.9230769230771</v>
      </c>
      <c r="J388" s="21">
        <f>Tablo1345343423232342[[#This Row],[Miktar]]*Tablo1345343423232342[[#This Row],[İskontolu 
Birim Fiyat
KDV HARİÇ]]</f>
        <v>0</v>
      </c>
      <c r="K388" s="21">
        <f>Tablo1345343423232342[[#This Row],[İskontolu 
Toplam Fiyat
KDV HARİÇ]]*1.2</f>
        <v>0</v>
      </c>
      <c r="L388" s="162"/>
      <c r="M388" s="163">
        <f>Tablo1345343423232342[[#This Row],[Adet Fiyatı
KDV HARİÇ
EURO/DOLAR]]-(Tablo1345343423232342[[#This Row],[Adet Fiyatı
KDV HARİÇ
EURO/DOLAR]]*67%)</f>
        <v>404.88461538461536</v>
      </c>
      <c r="N388" s="21">
        <f>Tablo1345343423232342[[#This Row],[Adet Fiyatı
KDV HARİÇ
EURO/DOLAR]]-(Tablo1345343423232342[[#This Row],[Adet Fiyatı
KDV HARİÇ
EURO/DOLAR]]*68%)</f>
        <v>392.61538461538464</v>
      </c>
      <c r="O388" s="21">
        <f>Tablo1345343423232342[[#This Row],[Adet Fiyatı
KDV HARİÇ
EURO/DOLAR]]-(Tablo1345343423232342[[#This Row],[Adet Fiyatı
KDV HARİÇ
EURO/DOLAR]]*64%)</f>
        <v>441.69230769230774</v>
      </c>
      <c r="P388" s="21">
        <f>Tablo1345343423232342[[#This Row],[Adet Fiyatı
KDV HARİÇ
EURO/DOLAR]]-(Tablo1345343423232342[[#This Row],[Adet Fiyatı
KDV HARİÇ
EURO/DOLAR]]*66%)</f>
        <v>417.15384615384619</v>
      </c>
    </row>
    <row r="389" spans="2:16">
      <c r="B389" s="157">
        <v>2885</v>
      </c>
      <c r="C389" s="132" t="s">
        <v>1124</v>
      </c>
      <c r="D389" s="132" t="s">
        <v>1125</v>
      </c>
      <c r="E389" s="184" t="s">
        <v>42</v>
      </c>
      <c r="F389" s="179">
        <v>0</v>
      </c>
      <c r="G389" s="180">
        <f>VLOOKUP(Tablo1345343423232342[[#This Row],[Ürün Kodu]],GMA!$A:$B,2,0)</f>
        <v>2453.8461538461543</v>
      </c>
      <c r="H389" s="154">
        <v>0</v>
      </c>
      <c r="I389" s="21">
        <f>Tablo1345343423232342[[#This Row],[Adet Fiyatı
KDV HARİÇ
EURO/DOLAR]]-(Tablo1345343423232342[[#This Row],[Adet Fiyatı
KDV HARİÇ
EURO/DOLAR]]*Tablo1345343423232342[[#This Row],[İskonto]])</f>
        <v>2453.8461538461543</v>
      </c>
      <c r="J389" s="21">
        <f>Tablo1345343423232342[[#This Row],[Miktar]]*Tablo1345343423232342[[#This Row],[İskontolu 
Birim Fiyat
KDV HARİÇ]]</f>
        <v>0</v>
      </c>
      <c r="K389" s="21">
        <f>Tablo1345343423232342[[#This Row],[İskontolu 
Toplam Fiyat
KDV HARİÇ]]*1.2</f>
        <v>0</v>
      </c>
      <c r="L389" s="162"/>
      <c r="M389" s="163">
        <f>Tablo1345343423232342[[#This Row],[Adet Fiyatı
KDV HARİÇ
EURO/DOLAR]]-(Tablo1345343423232342[[#This Row],[Adet Fiyatı
KDV HARİÇ
EURO/DOLAR]]*67%)</f>
        <v>809.76923076923072</v>
      </c>
      <c r="N389" s="21">
        <f>Tablo1345343423232342[[#This Row],[Adet Fiyatı
KDV HARİÇ
EURO/DOLAR]]-(Tablo1345343423232342[[#This Row],[Adet Fiyatı
KDV HARİÇ
EURO/DOLAR]]*68%)</f>
        <v>785.23076923076928</v>
      </c>
      <c r="O389" s="21">
        <f>Tablo1345343423232342[[#This Row],[Adet Fiyatı
KDV HARİÇ
EURO/DOLAR]]-(Tablo1345343423232342[[#This Row],[Adet Fiyatı
KDV HARİÇ
EURO/DOLAR]]*64%)</f>
        <v>883.38461538461547</v>
      </c>
      <c r="P389" s="21">
        <f>Tablo1345343423232342[[#This Row],[Adet Fiyatı
KDV HARİÇ
EURO/DOLAR]]-(Tablo1345343423232342[[#This Row],[Adet Fiyatı
KDV HARİÇ
EURO/DOLAR]]*66%)</f>
        <v>834.30769230769238</v>
      </c>
    </row>
    <row r="390" spans="2:16">
      <c r="B390" s="152">
        <v>2890</v>
      </c>
      <c r="C390" s="132" t="s">
        <v>1126</v>
      </c>
      <c r="D390" s="132" t="s">
        <v>1127</v>
      </c>
      <c r="E390" s="184" t="s">
        <v>42</v>
      </c>
      <c r="F390" s="179">
        <v>0</v>
      </c>
      <c r="G390" s="180">
        <f>VLOOKUP(Tablo1345343423232342[[#This Row],[Ürün Kodu]],GMA!$A:$B,2,0)</f>
        <v>124.80769230769232</v>
      </c>
      <c r="H390" s="154">
        <v>0</v>
      </c>
      <c r="I390" s="21">
        <f>Tablo1345343423232342[[#This Row],[Adet Fiyatı
KDV HARİÇ
EURO/DOLAR]]-(Tablo1345343423232342[[#This Row],[Adet Fiyatı
KDV HARİÇ
EURO/DOLAR]]*Tablo1345343423232342[[#This Row],[İskonto]])</f>
        <v>124.80769230769232</v>
      </c>
      <c r="J390" s="21">
        <f>Tablo1345343423232342[[#This Row],[Miktar]]*Tablo1345343423232342[[#This Row],[İskontolu 
Birim Fiyat
KDV HARİÇ]]</f>
        <v>0</v>
      </c>
      <c r="K390" s="21">
        <f>Tablo1345343423232342[[#This Row],[İskontolu 
Toplam Fiyat
KDV HARİÇ]]*1.2</f>
        <v>0</v>
      </c>
      <c r="L390" s="162"/>
      <c r="M390" s="163">
        <f>Tablo1345343423232342[[#This Row],[Adet Fiyatı
KDV HARİÇ
EURO/DOLAR]]-(Tablo1345343423232342[[#This Row],[Adet Fiyatı
KDV HARİÇ
EURO/DOLAR]]*67%)</f>
        <v>41.186538461538461</v>
      </c>
      <c r="N390" s="21">
        <f>Tablo1345343423232342[[#This Row],[Adet Fiyatı
KDV HARİÇ
EURO/DOLAR]]-(Tablo1345343423232342[[#This Row],[Adet Fiyatı
KDV HARİÇ
EURO/DOLAR]]*68%)</f>
        <v>39.938461538461539</v>
      </c>
      <c r="O390" s="21">
        <f>Tablo1345343423232342[[#This Row],[Adet Fiyatı
KDV HARİÇ
EURO/DOLAR]]-(Tablo1345343423232342[[#This Row],[Adet Fiyatı
KDV HARİÇ
EURO/DOLAR]]*64%)</f>
        <v>44.930769230769229</v>
      </c>
      <c r="P390" s="21">
        <f>Tablo1345343423232342[[#This Row],[Adet Fiyatı
KDV HARİÇ
EURO/DOLAR]]-(Tablo1345343423232342[[#This Row],[Adet Fiyatı
KDV HARİÇ
EURO/DOLAR]]*66%)</f>
        <v>42.434615384615384</v>
      </c>
    </row>
    <row r="391" spans="2:16">
      <c r="B391" s="157">
        <v>2895</v>
      </c>
      <c r="C391" s="132" t="s">
        <v>1128</v>
      </c>
      <c r="D391" s="132" t="s">
        <v>1129</v>
      </c>
      <c r="E391" s="184" t="s">
        <v>42</v>
      </c>
      <c r="F391" s="179">
        <v>0</v>
      </c>
      <c r="G391" s="180">
        <f>VLOOKUP(Tablo1345343423232342[[#This Row],[Ürün Kodu]],GMA!$A:$B,2,0)</f>
        <v>249.61538461538464</v>
      </c>
      <c r="H391" s="154">
        <v>0</v>
      </c>
      <c r="I391" s="21">
        <f>Tablo1345343423232342[[#This Row],[Adet Fiyatı
KDV HARİÇ
EURO/DOLAR]]-(Tablo1345343423232342[[#This Row],[Adet Fiyatı
KDV HARİÇ
EURO/DOLAR]]*Tablo1345343423232342[[#This Row],[İskonto]])</f>
        <v>249.61538461538464</v>
      </c>
      <c r="J391" s="21">
        <f>Tablo1345343423232342[[#This Row],[Miktar]]*Tablo1345343423232342[[#This Row],[İskontolu 
Birim Fiyat
KDV HARİÇ]]</f>
        <v>0</v>
      </c>
      <c r="K391" s="21">
        <f>Tablo1345343423232342[[#This Row],[İskontolu 
Toplam Fiyat
KDV HARİÇ]]*1.2</f>
        <v>0</v>
      </c>
      <c r="L391" s="162"/>
      <c r="M391" s="163">
        <f>Tablo1345343423232342[[#This Row],[Adet Fiyatı
KDV HARİÇ
EURO/DOLAR]]-(Tablo1345343423232342[[#This Row],[Adet Fiyatı
KDV HARİÇ
EURO/DOLAR]]*67%)</f>
        <v>82.373076923076923</v>
      </c>
      <c r="N391" s="21">
        <f>Tablo1345343423232342[[#This Row],[Adet Fiyatı
KDV HARİÇ
EURO/DOLAR]]-(Tablo1345343423232342[[#This Row],[Adet Fiyatı
KDV HARİÇ
EURO/DOLAR]]*68%)</f>
        <v>79.876923076923077</v>
      </c>
      <c r="O391" s="21">
        <f>Tablo1345343423232342[[#This Row],[Adet Fiyatı
KDV HARİÇ
EURO/DOLAR]]-(Tablo1345343423232342[[#This Row],[Adet Fiyatı
KDV HARİÇ
EURO/DOLAR]]*64%)</f>
        <v>89.861538461538458</v>
      </c>
      <c r="P391" s="21">
        <f>Tablo1345343423232342[[#This Row],[Adet Fiyatı
KDV HARİÇ
EURO/DOLAR]]-(Tablo1345343423232342[[#This Row],[Adet Fiyatı
KDV HARİÇ
EURO/DOLAR]]*66%)</f>
        <v>84.869230769230768</v>
      </c>
    </row>
    <row r="392" spans="2:16">
      <c r="B392" s="152">
        <v>2900</v>
      </c>
      <c r="C392" s="132" t="s">
        <v>1130</v>
      </c>
      <c r="D392" s="132" t="s">
        <v>1131</v>
      </c>
      <c r="E392" s="184" t="s">
        <v>42</v>
      </c>
      <c r="F392" s="179">
        <v>0</v>
      </c>
      <c r="G392" s="180">
        <f>VLOOKUP(Tablo1345343423232342[[#This Row],[Ürün Kodu]],GMA!$A:$B,2,0)</f>
        <v>624.03846153846166</v>
      </c>
      <c r="H392" s="154">
        <v>0</v>
      </c>
      <c r="I392" s="21">
        <f>Tablo1345343423232342[[#This Row],[Adet Fiyatı
KDV HARİÇ
EURO/DOLAR]]-(Tablo1345343423232342[[#This Row],[Adet Fiyatı
KDV HARİÇ
EURO/DOLAR]]*Tablo1345343423232342[[#This Row],[İskonto]])</f>
        <v>624.03846153846166</v>
      </c>
      <c r="J392" s="21">
        <f>Tablo1345343423232342[[#This Row],[Miktar]]*Tablo1345343423232342[[#This Row],[İskontolu 
Birim Fiyat
KDV HARİÇ]]</f>
        <v>0</v>
      </c>
      <c r="K392" s="21">
        <f>Tablo1345343423232342[[#This Row],[İskontolu 
Toplam Fiyat
KDV HARİÇ]]*1.2</f>
        <v>0</v>
      </c>
      <c r="L392" s="162"/>
      <c r="M392" s="163">
        <f>Tablo1345343423232342[[#This Row],[Adet Fiyatı
KDV HARİÇ
EURO/DOLAR]]-(Tablo1345343423232342[[#This Row],[Adet Fiyatı
KDV HARİÇ
EURO/DOLAR]]*67%)</f>
        <v>205.93269230769232</v>
      </c>
      <c r="N392" s="21">
        <f>Tablo1345343423232342[[#This Row],[Adet Fiyatı
KDV HARİÇ
EURO/DOLAR]]-(Tablo1345343423232342[[#This Row],[Adet Fiyatı
KDV HARİÇ
EURO/DOLAR]]*68%)</f>
        <v>199.69230769230768</v>
      </c>
      <c r="O392" s="21">
        <f>Tablo1345343423232342[[#This Row],[Adet Fiyatı
KDV HARİÇ
EURO/DOLAR]]-(Tablo1345343423232342[[#This Row],[Adet Fiyatı
KDV HARİÇ
EURO/DOLAR]]*64%)</f>
        <v>224.65384615384619</v>
      </c>
      <c r="P392" s="21">
        <f>Tablo1345343423232342[[#This Row],[Adet Fiyatı
KDV HARİÇ
EURO/DOLAR]]-(Tablo1345343423232342[[#This Row],[Adet Fiyatı
KDV HARİÇ
EURO/DOLAR]]*66%)</f>
        <v>212.17307692307696</v>
      </c>
    </row>
    <row r="393" spans="2:16">
      <c r="B393" s="157">
        <v>2905</v>
      </c>
      <c r="C393" s="132" t="s">
        <v>1132</v>
      </c>
      <c r="D393" s="132" t="s">
        <v>1133</v>
      </c>
      <c r="E393" s="184" t="s">
        <v>42</v>
      </c>
      <c r="F393" s="179">
        <v>0</v>
      </c>
      <c r="G393" s="180">
        <f>VLOOKUP(Tablo1345343423232342[[#This Row],[Ürün Kodu]],GMA!$A:$B,2,0)</f>
        <v>1248.0769230769233</v>
      </c>
      <c r="H393" s="154">
        <v>0</v>
      </c>
      <c r="I393" s="21">
        <f>Tablo1345343423232342[[#This Row],[Adet Fiyatı
KDV HARİÇ
EURO/DOLAR]]-(Tablo1345343423232342[[#This Row],[Adet Fiyatı
KDV HARİÇ
EURO/DOLAR]]*Tablo1345343423232342[[#This Row],[İskonto]])</f>
        <v>1248.0769230769233</v>
      </c>
      <c r="J393" s="21">
        <f>Tablo1345343423232342[[#This Row],[Miktar]]*Tablo1345343423232342[[#This Row],[İskontolu 
Birim Fiyat
KDV HARİÇ]]</f>
        <v>0</v>
      </c>
      <c r="K393" s="21">
        <f>Tablo1345343423232342[[#This Row],[İskontolu 
Toplam Fiyat
KDV HARİÇ]]*1.2</f>
        <v>0</v>
      </c>
      <c r="L393" s="162"/>
      <c r="M393" s="163">
        <f>Tablo1345343423232342[[#This Row],[Adet Fiyatı
KDV HARİÇ
EURO/DOLAR]]-(Tablo1345343423232342[[#This Row],[Adet Fiyatı
KDV HARİÇ
EURO/DOLAR]]*67%)</f>
        <v>411.86538461538464</v>
      </c>
      <c r="N393" s="21">
        <f>Tablo1345343423232342[[#This Row],[Adet Fiyatı
KDV HARİÇ
EURO/DOLAR]]-(Tablo1345343423232342[[#This Row],[Adet Fiyatı
KDV HARİÇ
EURO/DOLAR]]*68%)</f>
        <v>399.38461538461536</v>
      </c>
      <c r="O393" s="21">
        <f>Tablo1345343423232342[[#This Row],[Adet Fiyatı
KDV HARİÇ
EURO/DOLAR]]-(Tablo1345343423232342[[#This Row],[Adet Fiyatı
KDV HARİÇ
EURO/DOLAR]]*64%)</f>
        <v>449.30769230769238</v>
      </c>
      <c r="P393" s="21">
        <f>Tablo1345343423232342[[#This Row],[Adet Fiyatı
KDV HARİÇ
EURO/DOLAR]]-(Tablo1345343423232342[[#This Row],[Adet Fiyatı
KDV HARİÇ
EURO/DOLAR]]*66%)</f>
        <v>424.34615384615392</v>
      </c>
    </row>
    <row r="394" spans="2:16">
      <c r="B394" s="152">
        <v>2910</v>
      </c>
      <c r="C394" s="132" t="s">
        <v>1134</v>
      </c>
      <c r="D394" s="132" t="s">
        <v>1135</v>
      </c>
      <c r="E394" s="184" t="s">
        <v>42</v>
      </c>
      <c r="F394" s="179">
        <v>0</v>
      </c>
      <c r="G394" s="180">
        <f>VLOOKUP(Tablo1345343423232342[[#This Row],[Ürün Kodu]],GMA!$A:$B,2,0)</f>
        <v>2496.1538461538466</v>
      </c>
      <c r="H394" s="154">
        <v>0</v>
      </c>
      <c r="I394" s="21">
        <f>Tablo1345343423232342[[#This Row],[Adet Fiyatı
KDV HARİÇ
EURO/DOLAR]]-(Tablo1345343423232342[[#This Row],[Adet Fiyatı
KDV HARİÇ
EURO/DOLAR]]*Tablo1345343423232342[[#This Row],[İskonto]])</f>
        <v>2496.1538461538466</v>
      </c>
      <c r="J394" s="21">
        <f>Tablo1345343423232342[[#This Row],[Miktar]]*Tablo1345343423232342[[#This Row],[İskontolu 
Birim Fiyat
KDV HARİÇ]]</f>
        <v>0</v>
      </c>
      <c r="K394" s="21">
        <f>Tablo1345343423232342[[#This Row],[İskontolu 
Toplam Fiyat
KDV HARİÇ]]*1.2</f>
        <v>0</v>
      </c>
      <c r="L394" s="162"/>
      <c r="M394" s="163">
        <f>Tablo1345343423232342[[#This Row],[Adet Fiyatı
KDV HARİÇ
EURO/DOLAR]]-(Tablo1345343423232342[[#This Row],[Adet Fiyatı
KDV HARİÇ
EURO/DOLAR]]*67%)</f>
        <v>823.73076923076928</v>
      </c>
      <c r="N394" s="21">
        <f>Tablo1345343423232342[[#This Row],[Adet Fiyatı
KDV HARİÇ
EURO/DOLAR]]-(Tablo1345343423232342[[#This Row],[Adet Fiyatı
KDV HARİÇ
EURO/DOLAR]]*68%)</f>
        <v>798.76923076923072</v>
      </c>
      <c r="O394" s="21">
        <f>Tablo1345343423232342[[#This Row],[Adet Fiyatı
KDV HARİÇ
EURO/DOLAR]]-(Tablo1345343423232342[[#This Row],[Adet Fiyatı
KDV HARİÇ
EURO/DOLAR]]*64%)</f>
        <v>898.61538461538476</v>
      </c>
      <c r="P394" s="21">
        <f>Tablo1345343423232342[[#This Row],[Adet Fiyatı
KDV HARİÇ
EURO/DOLAR]]-(Tablo1345343423232342[[#This Row],[Adet Fiyatı
KDV HARİÇ
EURO/DOLAR]]*66%)</f>
        <v>848.69230769230785</v>
      </c>
    </row>
    <row r="395" spans="2:16">
      <c r="B395" s="157">
        <v>2915</v>
      </c>
      <c r="C395" s="132" t="s">
        <v>1136</v>
      </c>
      <c r="D395" s="132" t="s">
        <v>1137</v>
      </c>
      <c r="E395" s="184" t="s">
        <v>42</v>
      </c>
      <c r="F395" s="179">
        <v>0</v>
      </c>
      <c r="G395" s="180">
        <f>VLOOKUP(Tablo1345343423232342[[#This Row],[Ürün Kodu]],GMA!$A:$B,2,0)</f>
        <v>126.92307692307695</v>
      </c>
      <c r="H395" s="154">
        <v>0</v>
      </c>
      <c r="I395" s="21">
        <f>Tablo1345343423232342[[#This Row],[Adet Fiyatı
KDV HARİÇ
EURO/DOLAR]]-(Tablo1345343423232342[[#This Row],[Adet Fiyatı
KDV HARİÇ
EURO/DOLAR]]*Tablo1345343423232342[[#This Row],[İskonto]])</f>
        <v>126.92307692307695</v>
      </c>
      <c r="J395" s="21">
        <f>Tablo1345343423232342[[#This Row],[Miktar]]*Tablo1345343423232342[[#This Row],[İskontolu 
Birim Fiyat
KDV HARİÇ]]</f>
        <v>0</v>
      </c>
      <c r="K395" s="21">
        <f>Tablo1345343423232342[[#This Row],[İskontolu 
Toplam Fiyat
KDV HARİÇ]]*1.2</f>
        <v>0</v>
      </c>
      <c r="L395" s="162"/>
      <c r="M395" s="163">
        <f>Tablo1345343423232342[[#This Row],[Adet Fiyatı
KDV HARİÇ
EURO/DOLAR]]-(Tablo1345343423232342[[#This Row],[Adet Fiyatı
KDV HARİÇ
EURO/DOLAR]]*67%)</f>
        <v>41.884615384615387</v>
      </c>
      <c r="N395" s="21">
        <f>Tablo1345343423232342[[#This Row],[Adet Fiyatı
KDV HARİÇ
EURO/DOLAR]]-(Tablo1345343423232342[[#This Row],[Adet Fiyatı
KDV HARİÇ
EURO/DOLAR]]*68%)</f>
        <v>40.615384615384613</v>
      </c>
      <c r="O395" s="21">
        <f>Tablo1345343423232342[[#This Row],[Adet Fiyatı
KDV HARİÇ
EURO/DOLAR]]-(Tablo1345343423232342[[#This Row],[Adet Fiyatı
KDV HARİÇ
EURO/DOLAR]]*64%)</f>
        <v>45.692307692307693</v>
      </c>
      <c r="P395" s="21">
        <f>Tablo1345343423232342[[#This Row],[Adet Fiyatı
KDV HARİÇ
EURO/DOLAR]]-(Tablo1345343423232342[[#This Row],[Adet Fiyatı
KDV HARİÇ
EURO/DOLAR]]*66%)</f>
        <v>43.15384615384616</v>
      </c>
    </row>
    <row r="396" spans="2:16">
      <c r="B396" s="152">
        <v>2920</v>
      </c>
      <c r="C396" s="132" t="s">
        <v>1138</v>
      </c>
      <c r="D396" s="132" t="s">
        <v>1139</v>
      </c>
      <c r="E396" s="184" t="s">
        <v>42</v>
      </c>
      <c r="F396" s="179">
        <v>0</v>
      </c>
      <c r="G396" s="180">
        <f>VLOOKUP(Tablo1345343423232342[[#This Row],[Ürün Kodu]],GMA!$A:$B,2,0)</f>
        <v>253.8461538461539</v>
      </c>
      <c r="H396" s="154">
        <v>0</v>
      </c>
      <c r="I396" s="21">
        <f>Tablo1345343423232342[[#This Row],[Adet Fiyatı
KDV HARİÇ
EURO/DOLAR]]-(Tablo1345343423232342[[#This Row],[Adet Fiyatı
KDV HARİÇ
EURO/DOLAR]]*Tablo1345343423232342[[#This Row],[İskonto]])</f>
        <v>253.8461538461539</v>
      </c>
      <c r="J396" s="21">
        <f>Tablo1345343423232342[[#This Row],[Miktar]]*Tablo1345343423232342[[#This Row],[İskontolu 
Birim Fiyat
KDV HARİÇ]]</f>
        <v>0</v>
      </c>
      <c r="K396" s="21">
        <f>Tablo1345343423232342[[#This Row],[İskontolu 
Toplam Fiyat
KDV HARİÇ]]*1.2</f>
        <v>0</v>
      </c>
      <c r="L396" s="162"/>
      <c r="M396" s="163">
        <f>Tablo1345343423232342[[#This Row],[Adet Fiyatı
KDV HARİÇ
EURO/DOLAR]]-(Tablo1345343423232342[[#This Row],[Adet Fiyatı
KDV HARİÇ
EURO/DOLAR]]*67%)</f>
        <v>83.769230769230774</v>
      </c>
      <c r="N396" s="21">
        <f>Tablo1345343423232342[[#This Row],[Adet Fiyatı
KDV HARİÇ
EURO/DOLAR]]-(Tablo1345343423232342[[#This Row],[Adet Fiyatı
KDV HARİÇ
EURO/DOLAR]]*68%)</f>
        <v>81.230769230769226</v>
      </c>
      <c r="O396" s="21">
        <f>Tablo1345343423232342[[#This Row],[Adet Fiyatı
KDV HARİÇ
EURO/DOLAR]]-(Tablo1345343423232342[[#This Row],[Adet Fiyatı
KDV HARİÇ
EURO/DOLAR]]*64%)</f>
        <v>91.384615384615387</v>
      </c>
      <c r="P396" s="21">
        <f>Tablo1345343423232342[[#This Row],[Adet Fiyatı
KDV HARİÇ
EURO/DOLAR]]-(Tablo1345343423232342[[#This Row],[Adet Fiyatı
KDV HARİÇ
EURO/DOLAR]]*66%)</f>
        <v>86.307692307692321</v>
      </c>
    </row>
    <row r="397" spans="2:16">
      <c r="B397" s="157">
        <v>2925</v>
      </c>
      <c r="C397" s="132" t="s">
        <v>1140</v>
      </c>
      <c r="D397" s="132" t="s">
        <v>1141</v>
      </c>
      <c r="E397" s="184" t="s">
        <v>42</v>
      </c>
      <c r="F397" s="179">
        <v>0</v>
      </c>
      <c r="G397" s="180">
        <f>VLOOKUP(Tablo1345343423232342[[#This Row],[Ürün Kodu]],GMA!$A:$B,2,0)</f>
        <v>634.61538461538476</v>
      </c>
      <c r="H397" s="154">
        <v>0</v>
      </c>
      <c r="I397" s="21">
        <f>Tablo1345343423232342[[#This Row],[Adet Fiyatı
KDV HARİÇ
EURO/DOLAR]]-(Tablo1345343423232342[[#This Row],[Adet Fiyatı
KDV HARİÇ
EURO/DOLAR]]*Tablo1345343423232342[[#This Row],[İskonto]])</f>
        <v>634.61538461538476</v>
      </c>
      <c r="J397" s="21">
        <f>Tablo1345343423232342[[#This Row],[Miktar]]*Tablo1345343423232342[[#This Row],[İskontolu 
Birim Fiyat
KDV HARİÇ]]</f>
        <v>0</v>
      </c>
      <c r="K397" s="21">
        <f>Tablo1345343423232342[[#This Row],[İskontolu 
Toplam Fiyat
KDV HARİÇ]]*1.2</f>
        <v>0</v>
      </c>
      <c r="L397" s="162"/>
      <c r="M397" s="163">
        <f>Tablo1345343423232342[[#This Row],[Adet Fiyatı
KDV HARİÇ
EURO/DOLAR]]-(Tablo1345343423232342[[#This Row],[Adet Fiyatı
KDV HARİÇ
EURO/DOLAR]]*67%)</f>
        <v>209.42307692307696</v>
      </c>
      <c r="N397" s="21">
        <f>Tablo1345343423232342[[#This Row],[Adet Fiyatı
KDV HARİÇ
EURO/DOLAR]]-(Tablo1345343423232342[[#This Row],[Adet Fiyatı
KDV HARİÇ
EURO/DOLAR]]*68%)</f>
        <v>203.07692307692309</v>
      </c>
      <c r="O397" s="21">
        <f>Tablo1345343423232342[[#This Row],[Adet Fiyatı
KDV HARİÇ
EURO/DOLAR]]-(Tablo1345343423232342[[#This Row],[Adet Fiyatı
KDV HARİÇ
EURO/DOLAR]]*64%)</f>
        <v>228.46153846153851</v>
      </c>
      <c r="P397" s="21">
        <f>Tablo1345343423232342[[#This Row],[Adet Fiyatı
KDV HARİÇ
EURO/DOLAR]]-(Tablo1345343423232342[[#This Row],[Adet Fiyatı
KDV HARİÇ
EURO/DOLAR]]*66%)</f>
        <v>215.76923076923077</v>
      </c>
    </row>
    <row r="398" spans="2:16">
      <c r="B398" s="152">
        <v>2930</v>
      </c>
      <c r="C398" s="132" t="s">
        <v>1142</v>
      </c>
      <c r="D398" s="132" t="s">
        <v>1143</v>
      </c>
      <c r="E398" s="184" t="s">
        <v>42</v>
      </c>
      <c r="F398" s="179">
        <v>0</v>
      </c>
      <c r="G398" s="180">
        <f>VLOOKUP(Tablo1345343423232342[[#This Row],[Ürün Kodu]],GMA!$A:$B,2,0)</f>
        <v>1269.2307692307695</v>
      </c>
      <c r="H398" s="154">
        <v>0</v>
      </c>
      <c r="I398" s="21">
        <f>Tablo1345343423232342[[#This Row],[Adet Fiyatı
KDV HARİÇ
EURO/DOLAR]]-(Tablo1345343423232342[[#This Row],[Adet Fiyatı
KDV HARİÇ
EURO/DOLAR]]*Tablo1345343423232342[[#This Row],[İskonto]])</f>
        <v>1269.2307692307695</v>
      </c>
      <c r="J398" s="21">
        <f>Tablo1345343423232342[[#This Row],[Miktar]]*Tablo1345343423232342[[#This Row],[İskontolu 
Birim Fiyat
KDV HARİÇ]]</f>
        <v>0</v>
      </c>
      <c r="K398" s="21">
        <f>Tablo1345343423232342[[#This Row],[İskontolu 
Toplam Fiyat
KDV HARİÇ]]*1.2</f>
        <v>0</v>
      </c>
      <c r="L398" s="162"/>
      <c r="M398" s="163">
        <f>Tablo1345343423232342[[#This Row],[Adet Fiyatı
KDV HARİÇ
EURO/DOLAR]]-(Tablo1345343423232342[[#This Row],[Adet Fiyatı
KDV HARİÇ
EURO/DOLAR]]*67%)</f>
        <v>418.84615384615392</v>
      </c>
      <c r="N398" s="21">
        <f>Tablo1345343423232342[[#This Row],[Adet Fiyatı
KDV HARİÇ
EURO/DOLAR]]-(Tablo1345343423232342[[#This Row],[Adet Fiyatı
KDV HARİÇ
EURO/DOLAR]]*68%)</f>
        <v>406.15384615384619</v>
      </c>
      <c r="O398" s="21">
        <f>Tablo1345343423232342[[#This Row],[Adet Fiyatı
KDV HARİÇ
EURO/DOLAR]]-(Tablo1345343423232342[[#This Row],[Adet Fiyatı
KDV HARİÇ
EURO/DOLAR]]*64%)</f>
        <v>456.92307692307702</v>
      </c>
      <c r="P398" s="21">
        <f>Tablo1345343423232342[[#This Row],[Adet Fiyatı
KDV HARİÇ
EURO/DOLAR]]-(Tablo1345343423232342[[#This Row],[Adet Fiyatı
KDV HARİÇ
EURO/DOLAR]]*66%)</f>
        <v>431.53846153846155</v>
      </c>
    </row>
    <row r="399" spans="2:16">
      <c r="B399" s="157">
        <v>2935</v>
      </c>
      <c r="C399" s="132" t="s">
        <v>1144</v>
      </c>
      <c r="D399" s="132" t="s">
        <v>1145</v>
      </c>
      <c r="E399" s="184" t="s">
        <v>42</v>
      </c>
      <c r="F399" s="179">
        <v>0</v>
      </c>
      <c r="G399" s="180">
        <f>VLOOKUP(Tablo1345343423232342[[#This Row],[Ürün Kodu]],GMA!$A:$B,2,0)</f>
        <v>2538.461538461539</v>
      </c>
      <c r="H399" s="154">
        <v>0</v>
      </c>
      <c r="I399" s="21">
        <f>Tablo1345343423232342[[#This Row],[Adet Fiyatı
KDV HARİÇ
EURO/DOLAR]]-(Tablo1345343423232342[[#This Row],[Adet Fiyatı
KDV HARİÇ
EURO/DOLAR]]*Tablo1345343423232342[[#This Row],[İskonto]])</f>
        <v>2538.461538461539</v>
      </c>
      <c r="J399" s="21">
        <f>Tablo1345343423232342[[#This Row],[Miktar]]*Tablo1345343423232342[[#This Row],[İskontolu 
Birim Fiyat
KDV HARİÇ]]</f>
        <v>0</v>
      </c>
      <c r="K399" s="21">
        <f>Tablo1345343423232342[[#This Row],[İskontolu 
Toplam Fiyat
KDV HARİÇ]]*1.2</f>
        <v>0</v>
      </c>
      <c r="L399" s="162"/>
      <c r="M399" s="163">
        <f>Tablo1345343423232342[[#This Row],[Adet Fiyatı
KDV HARİÇ
EURO/DOLAR]]-(Tablo1345343423232342[[#This Row],[Adet Fiyatı
KDV HARİÇ
EURO/DOLAR]]*67%)</f>
        <v>837.69230769230785</v>
      </c>
      <c r="N399" s="21">
        <f>Tablo1345343423232342[[#This Row],[Adet Fiyatı
KDV HARİÇ
EURO/DOLAR]]-(Tablo1345343423232342[[#This Row],[Adet Fiyatı
KDV HARİÇ
EURO/DOLAR]]*68%)</f>
        <v>812.30769230769238</v>
      </c>
      <c r="O399" s="21">
        <f>Tablo1345343423232342[[#This Row],[Adet Fiyatı
KDV HARİÇ
EURO/DOLAR]]-(Tablo1345343423232342[[#This Row],[Adet Fiyatı
KDV HARİÇ
EURO/DOLAR]]*64%)</f>
        <v>913.84615384615404</v>
      </c>
      <c r="P399" s="21">
        <f>Tablo1345343423232342[[#This Row],[Adet Fiyatı
KDV HARİÇ
EURO/DOLAR]]-(Tablo1345343423232342[[#This Row],[Adet Fiyatı
KDV HARİÇ
EURO/DOLAR]]*66%)</f>
        <v>863.07692307692309</v>
      </c>
    </row>
    <row r="400" spans="2:16">
      <c r="B400" s="152">
        <v>2940</v>
      </c>
      <c r="C400" s="131" t="s">
        <v>1146</v>
      </c>
      <c r="D400" s="131" t="s">
        <v>1147</v>
      </c>
      <c r="E400" s="22"/>
      <c r="F400" s="161"/>
      <c r="G400" s="21"/>
      <c r="H400" s="154"/>
      <c r="I400" s="21"/>
      <c r="J400" s="21"/>
      <c r="K400" s="21"/>
      <c r="L400" s="162"/>
      <c r="M400" s="163"/>
      <c r="N400" s="21"/>
      <c r="O400" s="21"/>
      <c r="P400" s="21"/>
    </row>
    <row r="401" spans="2:16">
      <c r="B401" s="157">
        <v>2945</v>
      </c>
      <c r="C401" s="132" t="s">
        <v>1148</v>
      </c>
      <c r="D401" s="132" t="s">
        <v>1149</v>
      </c>
      <c r="E401" s="184" t="s">
        <v>42</v>
      </c>
      <c r="F401" s="179">
        <v>0</v>
      </c>
      <c r="G401" s="180">
        <f>VLOOKUP(Tablo1345343423232342[[#This Row],[Ürün Kodu]],GMA!$A:$B,2,0)</f>
        <v>0.97307692307692306</v>
      </c>
      <c r="H401" s="154">
        <v>0</v>
      </c>
      <c r="I401" s="21">
        <f>Tablo1345343423232342[[#This Row],[Adet Fiyatı
KDV HARİÇ
EURO/DOLAR]]-(Tablo1345343423232342[[#This Row],[Adet Fiyatı
KDV HARİÇ
EURO/DOLAR]]*Tablo1345343423232342[[#This Row],[İskonto]])</f>
        <v>0.97307692307692306</v>
      </c>
      <c r="J401" s="21">
        <f>Tablo1345343423232342[[#This Row],[Miktar]]*Tablo1345343423232342[[#This Row],[İskontolu 
Birim Fiyat
KDV HARİÇ]]</f>
        <v>0</v>
      </c>
      <c r="K401" s="21">
        <f>Tablo1345343423232342[[#This Row],[İskontolu 
Toplam Fiyat
KDV HARİÇ]]*1.2</f>
        <v>0</v>
      </c>
      <c r="L401" s="162"/>
      <c r="M401" s="163">
        <f>Tablo1345343423232342[[#This Row],[Adet Fiyatı
KDV HARİÇ
EURO/DOLAR]]-(Tablo1345343423232342[[#This Row],[Adet Fiyatı
KDV HARİÇ
EURO/DOLAR]]*67%)</f>
        <v>0.32111538461538458</v>
      </c>
      <c r="N401" s="21">
        <f>Tablo1345343423232342[[#This Row],[Adet Fiyatı
KDV HARİÇ
EURO/DOLAR]]-(Tablo1345343423232342[[#This Row],[Adet Fiyatı
KDV HARİÇ
EURO/DOLAR]]*68%)</f>
        <v>0.31138461538461537</v>
      </c>
      <c r="O401" s="21">
        <f>Tablo1345343423232342[[#This Row],[Adet Fiyatı
KDV HARİÇ
EURO/DOLAR]]-(Tablo1345343423232342[[#This Row],[Adet Fiyatı
KDV HARİÇ
EURO/DOLAR]]*64%)</f>
        <v>0.35030769230769232</v>
      </c>
      <c r="P401" s="21">
        <f>Tablo1345343423232342[[#This Row],[Adet Fiyatı
KDV HARİÇ
EURO/DOLAR]]-(Tablo1345343423232342[[#This Row],[Adet Fiyatı
KDV HARİÇ
EURO/DOLAR]]*66%)</f>
        <v>0.33084615384615379</v>
      </c>
    </row>
    <row r="402" spans="2:16">
      <c r="B402" s="152">
        <v>2950</v>
      </c>
      <c r="C402" s="132" t="s">
        <v>1150</v>
      </c>
      <c r="D402" s="132" t="s">
        <v>1151</v>
      </c>
      <c r="E402" s="184" t="s">
        <v>42</v>
      </c>
      <c r="F402" s="179">
        <v>0</v>
      </c>
      <c r="G402" s="180">
        <f>VLOOKUP(Tablo1345343423232342[[#This Row],[Ürün Kodu]],GMA!$A:$B,2,0)</f>
        <v>1.0153846153846153</v>
      </c>
      <c r="H402" s="154">
        <v>0</v>
      </c>
      <c r="I402" s="21">
        <f>Tablo1345343423232342[[#This Row],[Adet Fiyatı
KDV HARİÇ
EURO/DOLAR]]-(Tablo1345343423232342[[#This Row],[Adet Fiyatı
KDV HARİÇ
EURO/DOLAR]]*Tablo1345343423232342[[#This Row],[İskonto]])</f>
        <v>1.0153846153846153</v>
      </c>
      <c r="J402" s="21">
        <f>Tablo1345343423232342[[#This Row],[Miktar]]*Tablo1345343423232342[[#This Row],[İskontolu 
Birim Fiyat
KDV HARİÇ]]</f>
        <v>0</v>
      </c>
      <c r="K402" s="21">
        <f>Tablo1345343423232342[[#This Row],[İskontolu 
Toplam Fiyat
KDV HARİÇ]]*1.2</f>
        <v>0</v>
      </c>
      <c r="L402" s="162"/>
      <c r="M402" s="163">
        <f>Tablo1345343423232342[[#This Row],[Adet Fiyatı
KDV HARİÇ
EURO/DOLAR]]-(Tablo1345343423232342[[#This Row],[Adet Fiyatı
KDV HARİÇ
EURO/DOLAR]]*67%)</f>
        <v>0.33507692307692305</v>
      </c>
      <c r="N402" s="21">
        <f>Tablo1345343423232342[[#This Row],[Adet Fiyatı
KDV HARİÇ
EURO/DOLAR]]-(Tablo1345343423232342[[#This Row],[Adet Fiyatı
KDV HARİÇ
EURO/DOLAR]]*68%)</f>
        <v>0.32492307692307687</v>
      </c>
      <c r="O402" s="21">
        <f>Tablo1345343423232342[[#This Row],[Adet Fiyatı
KDV HARİÇ
EURO/DOLAR]]-(Tablo1345343423232342[[#This Row],[Adet Fiyatı
KDV HARİÇ
EURO/DOLAR]]*64%)</f>
        <v>0.36553846153846148</v>
      </c>
      <c r="P402" s="21">
        <f>Tablo1345343423232342[[#This Row],[Adet Fiyatı
KDV HARİÇ
EURO/DOLAR]]-(Tablo1345343423232342[[#This Row],[Adet Fiyatı
KDV HARİÇ
EURO/DOLAR]]*66%)</f>
        <v>0.34523076923076923</v>
      </c>
    </row>
    <row r="403" spans="2:16">
      <c r="B403" s="157">
        <v>2955</v>
      </c>
      <c r="C403" s="132" t="s">
        <v>1152</v>
      </c>
      <c r="D403" s="132" t="s">
        <v>1153</v>
      </c>
      <c r="E403" s="184" t="s">
        <v>42</v>
      </c>
      <c r="F403" s="179">
        <v>0</v>
      </c>
      <c r="G403" s="180">
        <f>VLOOKUP(Tablo1345343423232342[[#This Row],[Ürün Kodu]],GMA!$A:$B,2,0)</f>
        <v>1.2269230769230768</v>
      </c>
      <c r="H403" s="154">
        <v>0</v>
      </c>
      <c r="I403" s="21">
        <f>Tablo1345343423232342[[#This Row],[Adet Fiyatı
KDV HARİÇ
EURO/DOLAR]]-(Tablo1345343423232342[[#This Row],[Adet Fiyatı
KDV HARİÇ
EURO/DOLAR]]*Tablo1345343423232342[[#This Row],[İskonto]])</f>
        <v>1.2269230769230768</v>
      </c>
      <c r="J403" s="21">
        <f>Tablo1345343423232342[[#This Row],[Miktar]]*Tablo1345343423232342[[#This Row],[İskontolu 
Birim Fiyat
KDV HARİÇ]]</f>
        <v>0</v>
      </c>
      <c r="K403" s="21">
        <f>Tablo1345343423232342[[#This Row],[İskontolu 
Toplam Fiyat
KDV HARİÇ]]*1.2</f>
        <v>0</v>
      </c>
      <c r="L403" s="162"/>
      <c r="M403" s="163">
        <f>Tablo1345343423232342[[#This Row],[Adet Fiyatı
KDV HARİÇ
EURO/DOLAR]]-(Tablo1345343423232342[[#This Row],[Adet Fiyatı
KDV HARİÇ
EURO/DOLAR]]*67%)</f>
        <v>0.40488461538461529</v>
      </c>
      <c r="N403" s="21">
        <f>Tablo1345343423232342[[#This Row],[Adet Fiyatı
KDV HARİÇ
EURO/DOLAR]]-(Tablo1345343423232342[[#This Row],[Adet Fiyatı
KDV HARİÇ
EURO/DOLAR]]*68%)</f>
        <v>0.39261538461538448</v>
      </c>
      <c r="O403" s="21">
        <f>Tablo1345343423232342[[#This Row],[Adet Fiyatı
KDV HARİÇ
EURO/DOLAR]]-(Tablo1345343423232342[[#This Row],[Adet Fiyatı
KDV HARİÇ
EURO/DOLAR]]*64%)</f>
        <v>0.44169230769230761</v>
      </c>
      <c r="P403" s="21">
        <f>Tablo1345343423232342[[#This Row],[Adet Fiyatı
KDV HARİÇ
EURO/DOLAR]]-(Tablo1345343423232342[[#This Row],[Adet Fiyatı
KDV HARİÇ
EURO/DOLAR]]*66%)</f>
        <v>0.4171538461538461</v>
      </c>
    </row>
    <row r="404" spans="2:16">
      <c r="B404" s="152">
        <v>2960</v>
      </c>
      <c r="C404" s="132" t="s">
        <v>1154</v>
      </c>
      <c r="D404" s="132" t="s">
        <v>1155</v>
      </c>
      <c r="E404" s="184" t="s">
        <v>42</v>
      </c>
      <c r="F404" s="179">
        <v>0</v>
      </c>
      <c r="G404" s="180">
        <f>VLOOKUP(Tablo1345343423232342[[#This Row],[Ürün Kodu]],GMA!$A:$B,2,0)</f>
        <v>1.0153846153846153</v>
      </c>
      <c r="H404" s="154">
        <v>0</v>
      </c>
      <c r="I404" s="21">
        <f>Tablo1345343423232342[[#This Row],[Adet Fiyatı
KDV HARİÇ
EURO/DOLAR]]-(Tablo1345343423232342[[#This Row],[Adet Fiyatı
KDV HARİÇ
EURO/DOLAR]]*Tablo1345343423232342[[#This Row],[İskonto]])</f>
        <v>1.0153846153846153</v>
      </c>
      <c r="J404" s="21">
        <f>Tablo1345343423232342[[#This Row],[Miktar]]*Tablo1345343423232342[[#This Row],[İskontolu 
Birim Fiyat
KDV HARİÇ]]</f>
        <v>0</v>
      </c>
      <c r="K404" s="21">
        <f>Tablo1345343423232342[[#This Row],[İskontolu 
Toplam Fiyat
KDV HARİÇ]]*1.2</f>
        <v>0</v>
      </c>
      <c r="L404" s="162"/>
      <c r="M404" s="163">
        <f>Tablo1345343423232342[[#This Row],[Adet Fiyatı
KDV HARİÇ
EURO/DOLAR]]-(Tablo1345343423232342[[#This Row],[Adet Fiyatı
KDV HARİÇ
EURO/DOLAR]]*67%)</f>
        <v>0.33507692307692305</v>
      </c>
      <c r="N404" s="21">
        <f>Tablo1345343423232342[[#This Row],[Adet Fiyatı
KDV HARİÇ
EURO/DOLAR]]-(Tablo1345343423232342[[#This Row],[Adet Fiyatı
KDV HARİÇ
EURO/DOLAR]]*68%)</f>
        <v>0.32492307692307687</v>
      </c>
      <c r="O404" s="21">
        <f>Tablo1345343423232342[[#This Row],[Adet Fiyatı
KDV HARİÇ
EURO/DOLAR]]-(Tablo1345343423232342[[#This Row],[Adet Fiyatı
KDV HARİÇ
EURO/DOLAR]]*64%)</f>
        <v>0.36553846153846148</v>
      </c>
      <c r="P404" s="21">
        <f>Tablo1345343423232342[[#This Row],[Adet Fiyatı
KDV HARİÇ
EURO/DOLAR]]-(Tablo1345343423232342[[#This Row],[Adet Fiyatı
KDV HARİÇ
EURO/DOLAR]]*66%)</f>
        <v>0.34523076923076923</v>
      </c>
    </row>
    <row r="405" spans="2:16">
      <c r="B405" s="157">
        <v>2965</v>
      </c>
      <c r="C405" s="132" t="s">
        <v>1156</v>
      </c>
      <c r="D405" s="132" t="s">
        <v>1157</v>
      </c>
      <c r="E405" s="184" t="s">
        <v>42</v>
      </c>
      <c r="F405" s="179">
        <v>0</v>
      </c>
      <c r="G405" s="180">
        <f>VLOOKUP(Tablo1345343423232342[[#This Row],[Ürün Kodu]],GMA!$A:$B,2,0)</f>
        <v>1.1000000000000001</v>
      </c>
      <c r="H405" s="154">
        <v>0</v>
      </c>
      <c r="I405" s="21">
        <f>Tablo1345343423232342[[#This Row],[Adet Fiyatı
KDV HARİÇ
EURO/DOLAR]]-(Tablo1345343423232342[[#This Row],[Adet Fiyatı
KDV HARİÇ
EURO/DOLAR]]*Tablo1345343423232342[[#This Row],[İskonto]])</f>
        <v>1.1000000000000001</v>
      </c>
      <c r="J405" s="21">
        <f>Tablo1345343423232342[[#This Row],[Miktar]]*Tablo1345343423232342[[#This Row],[İskontolu 
Birim Fiyat
KDV HARİÇ]]</f>
        <v>0</v>
      </c>
      <c r="K405" s="21">
        <f>Tablo1345343423232342[[#This Row],[İskontolu 
Toplam Fiyat
KDV HARİÇ]]*1.2</f>
        <v>0</v>
      </c>
      <c r="L405" s="162"/>
      <c r="M405" s="163">
        <f>Tablo1345343423232342[[#This Row],[Adet Fiyatı
KDV HARİÇ
EURO/DOLAR]]-(Tablo1345343423232342[[#This Row],[Adet Fiyatı
KDV HARİÇ
EURO/DOLAR]]*67%)</f>
        <v>0.36299999999999999</v>
      </c>
      <c r="N405" s="21">
        <f>Tablo1345343423232342[[#This Row],[Adet Fiyatı
KDV HARİÇ
EURO/DOLAR]]-(Tablo1345343423232342[[#This Row],[Adet Fiyatı
KDV HARİÇ
EURO/DOLAR]]*68%)</f>
        <v>0.35199999999999998</v>
      </c>
      <c r="O405" s="21">
        <f>Tablo1345343423232342[[#This Row],[Adet Fiyatı
KDV HARİÇ
EURO/DOLAR]]-(Tablo1345343423232342[[#This Row],[Adet Fiyatı
KDV HARİÇ
EURO/DOLAR]]*64%)</f>
        <v>0.39600000000000002</v>
      </c>
      <c r="P405" s="21">
        <f>Tablo1345343423232342[[#This Row],[Adet Fiyatı
KDV HARİÇ
EURO/DOLAR]]-(Tablo1345343423232342[[#This Row],[Adet Fiyatı
KDV HARİÇ
EURO/DOLAR]]*66%)</f>
        <v>0.374</v>
      </c>
    </row>
    <row r="406" spans="2:16">
      <c r="B406" s="152">
        <v>2970</v>
      </c>
      <c r="C406" s="132" t="s">
        <v>1158</v>
      </c>
      <c r="D406" s="132" t="s">
        <v>1159</v>
      </c>
      <c r="E406" s="184" t="s">
        <v>42</v>
      </c>
      <c r="F406" s="179">
        <v>0</v>
      </c>
      <c r="G406" s="180">
        <f>VLOOKUP(Tablo1345343423232342[[#This Row],[Ürün Kodu]],GMA!$A:$B,2,0)</f>
        <v>1.2692307692307689</v>
      </c>
      <c r="H406" s="154">
        <v>0</v>
      </c>
      <c r="I406" s="21">
        <f>Tablo1345343423232342[[#This Row],[Adet Fiyatı
KDV HARİÇ
EURO/DOLAR]]-(Tablo1345343423232342[[#This Row],[Adet Fiyatı
KDV HARİÇ
EURO/DOLAR]]*Tablo1345343423232342[[#This Row],[İskonto]])</f>
        <v>1.2692307692307689</v>
      </c>
      <c r="J406" s="21">
        <f>Tablo1345343423232342[[#This Row],[Miktar]]*Tablo1345343423232342[[#This Row],[İskontolu 
Birim Fiyat
KDV HARİÇ]]</f>
        <v>0</v>
      </c>
      <c r="K406" s="21">
        <f>Tablo1345343423232342[[#This Row],[İskontolu 
Toplam Fiyat
KDV HARİÇ]]*1.2</f>
        <v>0</v>
      </c>
      <c r="L406" s="162"/>
      <c r="M406" s="163">
        <f>Tablo1345343423232342[[#This Row],[Adet Fiyatı
KDV HARİÇ
EURO/DOLAR]]-(Tablo1345343423232342[[#This Row],[Adet Fiyatı
KDV HARİÇ
EURO/DOLAR]]*67%)</f>
        <v>0.41884615384615365</v>
      </c>
      <c r="N406" s="21">
        <f>Tablo1345343423232342[[#This Row],[Adet Fiyatı
KDV HARİÇ
EURO/DOLAR]]-(Tablo1345343423232342[[#This Row],[Adet Fiyatı
KDV HARİÇ
EURO/DOLAR]]*68%)</f>
        <v>0.40615384615384598</v>
      </c>
      <c r="O406" s="21">
        <f>Tablo1345343423232342[[#This Row],[Adet Fiyatı
KDV HARİÇ
EURO/DOLAR]]-(Tablo1345343423232342[[#This Row],[Adet Fiyatı
KDV HARİÇ
EURO/DOLAR]]*64%)</f>
        <v>0.45692307692307677</v>
      </c>
      <c r="P406" s="21">
        <f>Tablo1345343423232342[[#This Row],[Adet Fiyatı
KDV HARİÇ
EURO/DOLAR]]-(Tablo1345343423232342[[#This Row],[Adet Fiyatı
KDV HARİÇ
EURO/DOLAR]]*66%)</f>
        <v>0.43153846153846143</v>
      </c>
    </row>
    <row r="407" spans="2:16">
      <c r="B407" s="157">
        <v>2975</v>
      </c>
      <c r="C407" s="132" t="s">
        <v>1160</v>
      </c>
      <c r="D407" s="132" t="s">
        <v>1161</v>
      </c>
      <c r="E407" s="184" t="s">
        <v>42</v>
      </c>
      <c r="F407" s="179">
        <v>0</v>
      </c>
      <c r="G407" s="180">
        <f>VLOOKUP(Tablo1345343423232342[[#This Row],[Ürün Kodu]],GMA!$A:$B,2,0)</f>
        <v>1.1000000000000001</v>
      </c>
      <c r="H407" s="154">
        <v>0</v>
      </c>
      <c r="I407" s="21">
        <f>Tablo1345343423232342[[#This Row],[Adet Fiyatı
KDV HARİÇ
EURO/DOLAR]]-(Tablo1345343423232342[[#This Row],[Adet Fiyatı
KDV HARİÇ
EURO/DOLAR]]*Tablo1345343423232342[[#This Row],[İskonto]])</f>
        <v>1.1000000000000001</v>
      </c>
      <c r="J407" s="21">
        <f>Tablo1345343423232342[[#This Row],[Miktar]]*Tablo1345343423232342[[#This Row],[İskontolu 
Birim Fiyat
KDV HARİÇ]]</f>
        <v>0</v>
      </c>
      <c r="K407" s="21">
        <f>Tablo1345343423232342[[#This Row],[İskontolu 
Toplam Fiyat
KDV HARİÇ]]*1.2</f>
        <v>0</v>
      </c>
      <c r="L407" s="162"/>
      <c r="M407" s="163">
        <f>Tablo1345343423232342[[#This Row],[Adet Fiyatı
KDV HARİÇ
EURO/DOLAR]]-(Tablo1345343423232342[[#This Row],[Adet Fiyatı
KDV HARİÇ
EURO/DOLAR]]*67%)</f>
        <v>0.36299999999999999</v>
      </c>
      <c r="N407" s="21">
        <f>Tablo1345343423232342[[#This Row],[Adet Fiyatı
KDV HARİÇ
EURO/DOLAR]]-(Tablo1345343423232342[[#This Row],[Adet Fiyatı
KDV HARİÇ
EURO/DOLAR]]*68%)</f>
        <v>0.35199999999999998</v>
      </c>
      <c r="O407" s="21">
        <f>Tablo1345343423232342[[#This Row],[Adet Fiyatı
KDV HARİÇ
EURO/DOLAR]]-(Tablo1345343423232342[[#This Row],[Adet Fiyatı
KDV HARİÇ
EURO/DOLAR]]*64%)</f>
        <v>0.39600000000000002</v>
      </c>
      <c r="P407" s="21">
        <f>Tablo1345343423232342[[#This Row],[Adet Fiyatı
KDV HARİÇ
EURO/DOLAR]]-(Tablo1345343423232342[[#This Row],[Adet Fiyatı
KDV HARİÇ
EURO/DOLAR]]*66%)</f>
        <v>0.374</v>
      </c>
    </row>
    <row r="408" spans="2:16">
      <c r="B408" s="152">
        <v>2980</v>
      </c>
      <c r="C408" s="132" t="s">
        <v>1162</v>
      </c>
      <c r="D408" s="132" t="s">
        <v>1163</v>
      </c>
      <c r="E408" s="184" t="s">
        <v>42</v>
      </c>
      <c r="F408" s="179">
        <v>0</v>
      </c>
      <c r="G408" s="180">
        <f>VLOOKUP(Tablo1345343423232342[[#This Row],[Ürün Kodu]],GMA!$A:$B,2,0)</f>
        <v>1.1423076923076925</v>
      </c>
      <c r="H408" s="154">
        <v>0</v>
      </c>
      <c r="I408" s="21">
        <f>Tablo1345343423232342[[#This Row],[Adet Fiyatı
KDV HARİÇ
EURO/DOLAR]]-(Tablo1345343423232342[[#This Row],[Adet Fiyatı
KDV HARİÇ
EURO/DOLAR]]*Tablo1345343423232342[[#This Row],[İskonto]])</f>
        <v>1.1423076923076925</v>
      </c>
      <c r="J408" s="21">
        <f>Tablo1345343423232342[[#This Row],[Miktar]]*Tablo1345343423232342[[#This Row],[İskontolu 
Birim Fiyat
KDV HARİÇ]]</f>
        <v>0</v>
      </c>
      <c r="K408" s="21">
        <f>Tablo1345343423232342[[#This Row],[İskontolu 
Toplam Fiyat
KDV HARİÇ]]*1.2</f>
        <v>0</v>
      </c>
      <c r="L408" s="162"/>
      <c r="M408" s="163">
        <f>Tablo1345343423232342[[#This Row],[Adet Fiyatı
KDV HARİÇ
EURO/DOLAR]]-(Tablo1345343423232342[[#This Row],[Adet Fiyatı
KDV HARİÇ
EURO/DOLAR]]*67%)</f>
        <v>0.37696153846153846</v>
      </c>
      <c r="N408" s="21">
        <f>Tablo1345343423232342[[#This Row],[Adet Fiyatı
KDV HARİÇ
EURO/DOLAR]]-(Tablo1345343423232342[[#This Row],[Adet Fiyatı
KDV HARİÇ
EURO/DOLAR]]*68%)</f>
        <v>0.36553846153846148</v>
      </c>
      <c r="O408" s="21">
        <f>Tablo1345343423232342[[#This Row],[Adet Fiyatı
KDV HARİÇ
EURO/DOLAR]]-(Tablo1345343423232342[[#This Row],[Adet Fiyatı
KDV HARİÇ
EURO/DOLAR]]*64%)</f>
        <v>0.41123076923076929</v>
      </c>
      <c r="P408" s="21">
        <f>Tablo1345343423232342[[#This Row],[Adet Fiyatı
KDV HARİÇ
EURO/DOLAR]]-(Tablo1345343423232342[[#This Row],[Adet Fiyatı
KDV HARİÇ
EURO/DOLAR]]*66%)</f>
        <v>0.38838461538461544</v>
      </c>
    </row>
    <row r="409" spans="2:16">
      <c r="B409" s="157">
        <v>2985</v>
      </c>
      <c r="C409" s="132" t="s">
        <v>1164</v>
      </c>
      <c r="D409" s="132" t="s">
        <v>1165</v>
      </c>
      <c r="E409" s="184" t="s">
        <v>42</v>
      </c>
      <c r="F409" s="179">
        <v>0</v>
      </c>
      <c r="G409" s="180">
        <f>VLOOKUP(Tablo1345343423232342[[#This Row],[Ürün Kodu]],GMA!$A:$B,2,0)</f>
        <v>1.3115384615384613</v>
      </c>
      <c r="H409" s="154">
        <v>0</v>
      </c>
      <c r="I409" s="21">
        <f>Tablo1345343423232342[[#This Row],[Adet Fiyatı
KDV HARİÇ
EURO/DOLAR]]-(Tablo1345343423232342[[#This Row],[Adet Fiyatı
KDV HARİÇ
EURO/DOLAR]]*Tablo1345343423232342[[#This Row],[İskonto]])</f>
        <v>1.3115384615384613</v>
      </c>
      <c r="J409" s="21">
        <f>Tablo1345343423232342[[#This Row],[Miktar]]*Tablo1345343423232342[[#This Row],[İskontolu 
Birim Fiyat
KDV HARİÇ]]</f>
        <v>0</v>
      </c>
      <c r="K409" s="21">
        <f>Tablo1345343423232342[[#This Row],[İskontolu 
Toplam Fiyat
KDV HARİÇ]]*1.2</f>
        <v>0</v>
      </c>
      <c r="L409" s="162"/>
      <c r="M409" s="163">
        <f>Tablo1345343423232342[[#This Row],[Adet Fiyatı
KDV HARİÇ
EURO/DOLAR]]-(Tablo1345343423232342[[#This Row],[Adet Fiyatı
KDV HARİÇ
EURO/DOLAR]]*67%)</f>
        <v>0.43280769230769223</v>
      </c>
      <c r="N409" s="21">
        <f>Tablo1345343423232342[[#This Row],[Adet Fiyatı
KDV HARİÇ
EURO/DOLAR]]-(Tablo1345343423232342[[#This Row],[Adet Fiyatı
KDV HARİÇ
EURO/DOLAR]]*68%)</f>
        <v>0.41969230769230759</v>
      </c>
      <c r="O409" s="21">
        <f>Tablo1345343423232342[[#This Row],[Adet Fiyatı
KDV HARİÇ
EURO/DOLAR]]-(Tablo1345343423232342[[#This Row],[Adet Fiyatı
KDV HARİÇ
EURO/DOLAR]]*64%)</f>
        <v>0.47215384615384604</v>
      </c>
      <c r="P409" s="21">
        <f>Tablo1345343423232342[[#This Row],[Adet Fiyatı
KDV HARİÇ
EURO/DOLAR]]-(Tablo1345343423232342[[#This Row],[Adet Fiyatı
KDV HARİÇ
EURO/DOLAR]]*66%)</f>
        <v>0.44592307692307676</v>
      </c>
    </row>
    <row r="410" spans="2:16">
      <c r="B410" s="152">
        <v>2990</v>
      </c>
      <c r="C410" s="132" t="s">
        <v>1166</v>
      </c>
      <c r="D410" s="132" t="s">
        <v>1167</v>
      </c>
      <c r="E410" s="184" t="s">
        <v>42</v>
      </c>
      <c r="F410" s="179">
        <v>0</v>
      </c>
      <c r="G410" s="180">
        <f>VLOOKUP(Tablo1345343423232342[[#This Row],[Ürün Kodu]],GMA!$A:$B,2,0)</f>
        <v>1.1423076923076925</v>
      </c>
      <c r="H410" s="154">
        <v>0</v>
      </c>
      <c r="I410" s="21">
        <f>Tablo1345343423232342[[#This Row],[Adet Fiyatı
KDV HARİÇ
EURO/DOLAR]]-(Tablo1345343423232342[[#This Row],[Adet Fiyatı
KDV HARİÇ
EURO/DOLAR]]*Tablo1345343423232342[[#This Row],[İskonto]])</f>
        <v>1.1423076923076925</v>
      </c>
      <c r="J410" s="21">
        <f>Tablo1345343423232342[[#This Row],[Miktar]]*Tablo1345343423232342[[#This Row],[İskontolu 
Birim Fiyat
KDV HARİÇ]]</f>
        <v>0</v>
      </c>
      <c r="K410" s="21">
        <f>Tablo1345343423232342[[#This Row],[İskontolu 
Toplam Fiyat
KDV HARİÇ]]*1.2</f>
        <v>0</v>
      </c>
      <c r="L410" s="162"/>
      <c r="M410" s="163">
        <f>Tablo1345343423232342[[#This Row],[Adet Fiyatı
KDV HARİÇ
EURO/DOLAR]]-(Tablo1345343423232342[[#This Row],[Adet Fiyatı
KDV HARİÇ
EURO/DOLAR]]*67%)</f>
        <v>0.37696153846153846</v>
      </c>
      <c r="N410" s="21">
        <f>Tablo1345343423232342[[#This Row],[Adet Fiyatı
KDV HARİÇ
EURO/DOLAR]]-(Tablo1345343423232342[[#This Row],[Adet Fiyatı
KDV HARİÇ
EURO/DOLAR]]*68%)</f>
        <v>0.36553846153846148</v>
      </c>
      <c r="O410" s="21">
        <f>Tablo1345343423232342[[#This Row],[Adet Fiyatı
KDV HARİÇ
EURO/DOLAR]]-(Tablo1345343423232342[[#This Row],[Adet Fiyatı
KDV HARİÇ
EURO/DOLAR]]*64%)</f>
        <v>0.41123076923076929</v>
      </c>
      <c r="P410" s="21">
        <f>Tablo1345343423232342[[#This Row],[Adet Fiyatı
KDV HARİÇ
EURO/DOLAR]]-(Tablo1345343423232342[[#This Row],[Adet Fiyatı
KDV HARİÇ
EURO/DOLAR]]*66%)</f>
        <v>0.38838461538461544</v>
      </c>
    </row>
    <row r="411" spans="2:16">
      <c r="B411" s="157">
        <v>2995</v>
      </c>
      <c r="C411" s="132" t="s">
        <v>1168</v>
      </c>
      <c r="D411" s="132" t="s">
        <v>1169</v>
      </c>
      <c r="E411" s="184" t="s">
        <v>42</v>
      </c>
      <c r="F411" s="179">
        <v>0</v>
      </c>
      <c r="G411" s="180">
        <f>VLOOKUP(Tablo1345343423232342[[#This Row],[Ürün Kodu]],GMA!$A:$B,2,0)</f>
        <v>1.1846153846153848</v>
      </c>
      <c r="H411" s="154">
        <v>0</v>
      </c>
      <c r="I411" s="21">
        <f>Tablo1345343423232342[[#This Row],[Adet Fiyatı
KDV HARİÇ
EURO/DOLAR]]-(Tablo1345343423232342[[#This Row],[Adet Fiyatı
KDV HARİÇ
EURO/DOLAR]]*Tablo1345343423232342[[#This Row],[İskonto]])</f>
        <v>1.1846153846153848</v>
      </c>
      <c r="J411" s="21">
        <f>Tablo1345343423232342[[#This Row],[Miktar]]*Tablo1345343423232342[[#This Row],[İskontolu 
Birim Fiyat
KDV HARİÇ]]</f>
        <v>0</v>
      </c>
      <c r="K411" s="21">
        <f>Tablo1345343423232342[[#This Row],[İskontolu 
Toplam Fiyat
KDV HARİÇ]]*1.2</f>
        <v>0</v>
      </c>
      <c r="L411" s="162"/>
      <c r="M411" s="163">
        <f>Tablo1345343423232342[[#This Row],[Adet Fiyatı
KDV HARİÇ
EURO/DOLAR]]-(Tablo1345343423232342[[#This Row],[Adet Fiyatı
KDV HARİÇ
EURO/DOLAR]]*67%)</f>
        <v>0.39092307692307693</v>
      </c>
      <c r="N411" s="21">
        <f>Tablo1345343423232342[[#This Row],[Adet Fiyatı
KDV HARİÇ
EURO/DOLAR]]-(Tablo1345343423232342[[#This Row],[Adet Fiyatı
KDV HARİÇ
EURO/DOLAR]]*68%)</f>
        <v>0.37907692307692309</v>
      </c>
      <c r="O411" s="21">
        <f>Tablo1345343423232342[[#This Row],[Adet Fiyatı
KDV HARİÇ
EURO/DOLAR]]-(Tablo1345343423232342[[#This Row],[Adet Fiyatı
KDV HARİÇ
EURO/DOLAR]]*64%)</f>
        <v>0.42646153846153856</v>
      </c>
      <c r="P411" s="21">
        <f>Tablo1345343423232342[[#This Row],[Adet Fiyatı
KDV HARİÇ
EURO/DOLAR]]-(Tablo1345343423232342[[#This Row],[Adet Fiyatı
KDV HARİÇ
EURO/DOLAR]]*66%)</f>
        <v>0.40276923076923077</v>
      </c>
    </row>
    <row r="412" spans="2:16">
      <c r="B412" s="152">
        <v>3000</v>
      </c>
      <c r="C412" s="132" t="s">
        <v>1170</v>
      </c>
      <c r="D412" s="132" t="s">
        <v>1171</v>
      </c>
      <c r="E412" s="184" t="s">
        <v>42</v>
      </c>
      <c r="F412" s="179">
        <v>0</v>
      </c>
      <c r="G412" s="180">
        <f>VLOOKUP(Tablo1345343423232342[[#This Row],[Ürün Kodu]],GMA!$A:$B,2,0)</f>
        <v>1.3961538461538461</v>
      </c>
      <c r="H412" s="154">
        <v>0</v>
      </c>
      <c r="I412" s="21">
        <f>Tablo1345343423232342[[#This Row],[Adet Fiyatı
KDV HARİÇ
EURO/DOLAR]]-(Tablo1345343423232342[[#This Row],[Adet Fiyatı
KDV HARİÇ
EURO/DOLAR]]*Tablo1345343423232342[[#This Row],[İskonto]])</f>
        <v>1.3961538461538461</v>
      </c>
      <c r="J412" s="21">
        <f>Tablo1345343423232342[[#This Row],[Miktar]]*Tablo1345343423232342[[#This Row],[İskontolu 
Birim Fiyat
KDV HARİÇ]]</f>
        <v>0</v>
      </c>
      <c r="K412" s="21">
        <f>Tablo1345343423232342[[#This Row],[İskontolu 
Toplam Fiyat
KDV HARİÇ]]*1.2</f>
        <v>0</v>
      </c>
      <c r="L412" s="162"/>
      <c r="M412" s="163">
        <f>Tablo1345343423232342[[#This Row],[Adet Fiyatı
KDV HARİÇ
EURO/DOLAR]]-(Tablo1345343423232342[[#This Row],[Adet Fiyatı
KDV HARİÇ
EURO/DOLAR]]*67%)</f>
        <v>0.46073076923076917</v>
      </c>
      <c r="N412" s="21">
        <f>Tablo1345343423232342[[#This Row],[Adet Fiyatı
KDV HARİÇ
EURO/DOLAR]]-(Tablo1345343423232342[[#This Row],[Adet Fiyatı
KDV HARİÇ
EURO/DOLAR]]*68%)</f>
        <v>0.4467692307692307</v>
      </c>
      <c r="O412" s="21">
        <f>Tablo1345343423232342[[#This Row],[Adet Fiyatı
KDV HARİÇ
EURO/DOLAR]]-(Tablo1345343423232342[[#This Row],[Adet Fiyatı
KDV HARİÇ
EURO/DOLAR]]*64%)</f>
        <v>0.50261538461538458</v>
      </c>
      <c r="P412" s="21">
        <f>Tablo1345343423232342[[#This Row],[Adet Fiyatı
KDV HARİÇ
EURO/DOLAR]]-(Tablo1345343423232342[[#This Row],[Adet Fiyatı
KDV HARİÇ
EURO/DOLAR]]*66%)</f>
        <v>0.47469230769230764</v>
      </c>
    </row>
    <row r="413" spans="2:16">
      <c r="B413" s="157">
        <v>3005</v>
      </c>
      <c r="C413" s="131" t="s">
        <v>1172</v>
      </c>
      <c r="D413" s="131" t="s">
        <v>1173</v>
      </c>
      <c r="E413" s="22"/>
      <c r="F413" s="161"/>
      <c r="G413" s="21"/>
      <c r="H413" s="154"/>
      <c r="I413" s="21"/>
      <c r="J413" s="21"/>
      <c r="K413" s="21"/>
      <c r="L413" s="162"/>
      <c r="M413" s="163"/>
      <c r="N413" s="21"/>
      <c r="O413" s="21"/>
      <c r="P413" s="21"/>
    </row>
    <row r="414" spans="2:16">
      <c r="B414" s="152">
        <v>3010</v>
      </c>
      <c r="C414" s="132" t="s">
        <v>1174</v>
      </c>
      <c r="D414" s="132" t="s">
        <v>1175</v>
      </c>
      <c r="E414" s="184" t="s">
        <v>42</v>
      </c>
      <c r="F414" s="179">
        <v>0</v>
      </c>
      <c r="G414" s="180">
        <f>VLOOKUP(Tablo1345343423232342[[#This Row],[Ürün Kodu]],GMA!$A:$B,2,0)</f>
        <v>103.65384615384615</v>
      </c>
      <c r="H414" s="154">
        <v>0</v>
      </c>
      <c r="I414" s="21">
        <f>Tablo1345343423232342[[#This Row],[Adet Fiyatı
KDV HARİÇ
EURO/DOLAR]]-(Tablo1345343423232342[[#This Row],[Adet Fiyatı
KDV HARİÇ
EURO/DOLAR]]*Tablo1345343423232342[[#This Row],[İskonto]])</f>
        <v>103.65384615384615</v>
      </c>
      <c r="J414" s="21">
        <f>Tablo1345343423232342[[#This Row],[Miktar]]*Tablo1345343423232342[[#This Row],[İskontolu 
Birim Fiyat
KDV HARİÇ]]</f>
        <v>0</v>
      </c>
      <c r="K414" s="21">
        <f>Tablo1345343423232342[[#This Row],[İskontolu 
Toplam Fiyat
KDV HARİÇ]]*1.2</f>
        <v>0</v>
      </c>
      <c r="L414" s="162"/>
      <c r="M414" s="163">
        <f>Tablo1345343423232342[[#This Row],[Adet Fiyatı
KDV HARİÇ
EURO/DOLAR]]-(Tablo1345343423232342[[#This Row],[Adet Fiyatı
KDV HARİÇ
EURO/DOLAR]]*67%)</f>
        <v>34.205769230769221</v>
      </c>
      <c r="N414" s="21">
        <f>Tablo1345343423232342[[#This Row],[Adet Fiyatı
KDV HARİÇ
EURO/DOLAR]]-(Tablo1345343423232342[[#This Row],[Adet Fiyatı
KDV HARİÇ
EURO/DOLAR]]*68%)</f>
        <v>33.169230769230765</v>
      </c>
      <c r="O414" s="21">
        <f>Tablo1345343423232342[[#This Row],[Adet Fiyatı
KDV HARİÇ
EURO/DOLAR]]-(Tablo1345343423232342[[#This Row],[Adet Fiyatı
KDV HARİÇ
EURO/DOLAR]]*64%)</f>
        <v>37.315384615384616</v>
      </c>
      <c r="P414" s="21">
        <f>Tablo1345343423232342[[#This Row],[Adet Fiyatı
KDV HARİÇ
EURO/DOLAR]]-(Tablo1345343423232342[[#This Row],[Adet Fiyatı
KDV HARİÇ
EURO/DOLAR]]*66%)</f>
        <v>35.242307692307691</v>
      </c>
    </row>
    <row r="415" spans="2:16">
      <c r="B415" s="157">
        <v>3015</v>
      </c>
      <c r="C415" s="132" t="s">
        <v>1176</v>
      </c>
      <c r="D415" s="132" t="s">
        <v>1177</v>
      </c>
      <c r="E415" s="184" t="s">
        <v>42</v>
      </c>
      <c r="F415" s="179">
        <v>0</v>
      </c>
      <c r="G415" s="180">
        <f>VLOOKUP(Tablo1345343423232342[[#This Row],[Ürün Kodu]],GMA!$A:$B,2,0)</f>
        <v>207.30769230769229</v>
      </c>
      <c r="H415" s="154">
        <v>0</v>
      </c>
      <c r="I415" s="21">
        <f>Tablo1345343423232342[[#This Row],[Adet Fiyatı
KDV HARİÇ
EURO/DOLAR]]-(Tablo1345343423232342[[#This Row],[Adet Fiyatı
KDV HARİÇ
EURO/DOLAR]]*Tablo1345343423232342[[#This Row],[İskonto]])</f>
        <v>207.30769230769229</v>
      </c>
      <c r="J415" s="21">
        <f>Tablo1345343423232342[[#This Row],[Miktar]]*Tablo1345343423232342[[#This Row],[İskontolu 
Birim Fiyat
KDV HARİÇ]]</f>
        <v>0</v>
      </c>
      <c r="K415" s="21">
        <f>Tablo1345343423232342[[#This Row],[İskontolu 
Toplam Fiyat
KDV HARİÇ]]*1.2</f>
        <v>0</v>
      </c>
      <c r="L415" s="162"/>
      <c r="M415" s="163">
        <f>Tablo1345343423232342[[#This Row],[Adet Fiyatı
KDV HARİÇ
EURO/DOLAR]]-(Tablo1345343423232342[[#This Row],[Adet Fiyatı
KDV HARİÇ
EURO/DOLAR]]*67%)</f>
        <v>68.411538461538441</v>
      </c>
      <c r="N415" s="21">
        <f>Tablo1345343423232342[[#This Row],[Adet Fiyatı
KDV HARİÇ
EURO/DOLAR]]-(Tablo1345343423232342[[#This Row],[Adet Fiyatı
KDV HARİÇ
EURO/DOLAR]]*68%)</f>
        <v>66.33846153846153</v>
      </c>
      <c r="O415" s="21">
        <f>Tablo1345343423232342[[#This Row],[Adet Fiyatı
KDV HARİÇ
EURO/DOLAR]]-(Tablo1345343423232342[[#This Row],[Adet Fiyatı
KDV HARİÇ
EURO/DOLAR]]*64%)</f>
        <v>74.630769230769232</v>
      </c>
      <c r="P415" s="21">
        <f>Tablo1345343423232342[[#This Row],[Adet Fiyatı
KDV HARİÇ
EURO/DOLAR]]-(Tablo1345343423232342[[#This Row],[Adet Fiyatı
KDV HARİÇ
EURO/DOLAR]]*66%)</f>
        <v>70.484615384615381</v>
      </c>
    </row>
    <row r="416" spans="2:16">
      <c r="B416" s="152">
        <v>3020</v>
      </c>
      <c r="C416" s="132" t="s">
        <v>1178</v>
      </c>
      <c r="D416" s="132" t="s">
        <v>1179</v>
      </c>
      <c r="E416" s="184" t="s">
        <v>42</v>
      </c>
      <c r="F416" s="179">
        <v>0</v>
      </c>
      <c r="G416" s="180">
        <f>VLOOKUP(Tablo1345343423232342[[#This Row],[Ürün Kodu]],GMA!$A:$B,2,0)</f>
        <v>518.26923076923072</v>
      </c>
      <c r="H416" s="154">
        <v>0</v>
      </c>
      <c r="I416" s="21">
        <f>Tablo1345343423232342[[#This Row],[Adet Fiyatı
KDV HARİÇ
EURO/DOLAR]]-(Tablo1345343423232342[[#This Row],[Adet Fiyatı
KDV HARİÇ
EURO/DOLAR]]*Tablo1345343423232342[[#This Row],[İskonto]])</f>
        <v>518.26923076923072</v>
      </c>
      <c r="J416" s="21">
        <f>Tablo1345343423232342[[#This Row],[Miktar]]*Tablo1345343423232342[[#This Row],[İskontolu 
Birim Fiyat
KDV HARİÇ]]</f>
        <v>0</v>
      </c>
      <c r="K416" s="21">
        <f>Tablo1345343423232342[[#This Row],[İskontolu 
Toplam Fiyat
KDV HARİÇ]]*1.2</f>
        <v>0</v>
      </c>
      <c r="L416" s="162"/>
      <c r="M416" s="163">
        <f>Tablo1345343423232342[[#This Row],[Adet Fiyatı
KDV HARİÇ
EURO/DOLAR]]-(Tablo1345343423232342[[#This Row],[Adet Fiyatı
KDV HARİÇ
EURO/DOLAR]]*67%)</f>
        <v>171.02884615384613</v>
      </c>
      <c r="N416" s="21">
        <f>Tablo1345343423232342[[#This Row],[Adet Fiyatı
KDV HARİÇ
EURO/DOLAR]]-(Tablo1345343423232342[[#This Row],[Adet Fiyatı
KDV HARİÇ
EURO/DOLAR]]*68%)</f>
        <v>165.84615384615381</v>
      </c>
      <c r="O416" s="21">
        <f>Tablo1345343423232342[[#This Row],[Adet Fiyatı
KDV HARİÇ
EURO/DOLAR]]-(Tablo1345343423232342[[#This Row],[Adet Fiyatı
KDV HARİÇ
EURO/DOLAR]]*64%)</f>
        <v>186.57692307692304</v>
      </c>
      <c r="P416" s="21">
        <f>Tablo1345343423232342[[#This Row],[Adet Fiyatı
KDV HARİÇ
EURO/DOLAR]]-(Tablo1345343423232342[[#This Row],[Adet Fiyatı
KDV HARİÇ
EURO/DOLAR]]*66%)</f>
        <v>176.21153846153845</v>
      </c>
    </row>
    <row r="417" spans="2:16">
      <c r="B417" s="157">
        <v>3025</v>
      </c>
      <c r="C417" s="132" t="s">
        <v>1180</v>
      </c>
      <c r="D417" s="132" t="s">
        <v>1181</v>
      </c>
      <c r="E417" s="184" t="s">
        <v>42</v>
      </c>
      <c r="F417" s="179">
        <v>0</v>
      </c>
      <c r="G417" s="180">
        <f>VLOOKUP(Tablo1345343423232342[[#This Row],[Ürün Kodu]],GMA!$A:$B,2,0)</f>
        <v>1036.5384615384614</v>
      </c>
      <c r="H417" s="154">
        <v>0</v>
      </c>
      <c r="I417" s="21">
        <f>Tablo1345343423232342[[#This Row],[Adet Fiyatı
KDV HARİÇ
EURO/DOLAR]]-(Tablo1345343423232342[[#This Row],[Adet Fiyatı
KDV HARİÇ
EURO/DOLAR]]*Tablo1345343423232342[[#This Row],[İskonto]])</f>
        <v>1036.5384615384614</v>
      </c>
      <c r="J417" s="21">
        <f>Tablo1345343423232342[[#This Row],[Miktar]]*Tablo1345343423232342[[#This Row],[İskontolu 
Birim Fiyat
KDV HARİÇ]]</f>
        <v>0</v>
      </c>
      <c r="K417" s="21">
        <f>Tablo1345343423232342[[#This Row],[İskontolu 
Toplam Fiyat
KDV HARİÇ]]*1.2</f>
        <v>0</v>
      </c>
      <c r="L417" s="162"/>
      <c r="M417" s="163">
        <f>Tablo1345343423232342[[#This Row],[Adet Fiyatı
KDV HARİÇ
EURO/DOLAR]]-(Tablo1345343423232342[[#This Row],[Adet Fiyatı
KDV HARİÇ
EURO/DOLAR]]*67%)</f>
        <v>342.05769230769226</v>
      </c>
      <c r="N417" s="21">
        <f>Tablo1345343423232342[[#This Row],[Adet Fiyatı
KDV HARİÇ
EURO/DOLAR]]-(Tablo1345343423232342[[#This Row],[Adet Fiyatı
KDV HARİÇ
EURO/DOLAR]]*68%)</f>
        <v>331.69230769230762</v>
      </c>
      <c r="O417" s="21">
        <f>Tablo1345343423232342[[#This Row],[Adet Fiyatı
KDV HARİÇ
EURO/DOLAR]]-(Tablo1345343423232342[[#This Row],[Adet Fiyatı
KDV HARİÇ
EURO/DOLAR]]*64%)</f>
        <v>373.15384615384608</v>
      </c>
      <c r="P417" s="21">
        <f>Tablo1345343423232342[[#This Row],[Adet Fiyatı
KDV HARİÇ
EURO/DOLAR]]-(Tablo1345343423232342[[#This Row],[Adet Fiyatı
KDV HARİÇ
EURO/DOLAR]]*66%)</f>
        <v>352.42307692307691</v>
      </c>
    </row>
    <row r="418" spans="2:16">
      <c r="B418" s="152">
        <v>3030</v>
      </c>
      <c r="C418" s="132" t="s">
        <v>1182</v>
      </c>
      <c r="D418" s="132" t="s">
        <v>1183</v>
      </c>
      <c r="E418" s="184" t="s">
        <v>42</v>
      </c>
      <c r="F418" s="179">
        <v>0</v>
      </c>
      <c r="G418" s="180">
        <f>VLOOKUP(Tablo1345343423232342[[#This Row],[Ürün Kodu]],GMA!$A:$B,2,0)</f>
        <v>2073.0769230769229</v>
      </c>
      <c r="H418" s="154">
        <v>0</v>
      </c>
      <c r="I418" s="21">
        <f>Tablo1345343423232342[[#This Row],[Adet Fiyatı
KDV HARİÇ
EURO/DOLAR]]-(Tablo1345343423232342[[#This Row],[Adet Fiyatı
KDV HARİÇ
EURO/DOLAR]]*Tablo1345343423232342[[#This Row],[İskonto]])</f>
        <v>2073.0769230769229</v>
      </c>
      <c r="J418" s="21">
        <f>Tablo1345343423232342[[#This Row],[Miktar]]*Tablo1345343423232342[[#This Row],[İskontolu 
Birim Fiyat
KDV HARİÇ]]</f>
        <v>0</v>
      </c>
      <c r="K418" s="21">
        <f>Tablo1345343423232342[[#This Row],[İskontolu 
Toplam Fiyat
KDV HARİÇ]]*1.2</f>
        <v>0</v>
      </c>
      <c r="L418" s="162"/>
      <c r="M418" s="163">
        <f>Tablo1345343423232342[[#This Row],[Adet Fiyatı
KDV HARİÇ
EURO/DOLAR]]-(Tablo1345343423232342[[#This Row],[Adet Fiyatı
KDV HARİÇ
EURO/DOLAR]]*67%)</f>
        <v>684.11538461538453</v>
      </c>
      <c r="N418" s="21">
        <f>Tablo1345343423232342[[#This Row],[Adet Fiyatı
KDV HARİÇ
EURO/DOLAR]]-(Tablo1345343423232342[[#This Row],[Adet Fiyatı
KDV HARİÇ
EURO/DOLAR]]*68%)</f>
        <v>663.38461538461524</v>
      </c>
      <c r="O418" s="21">
        <f>Tablo1345343423232342[[#This Row],[Adet Fiyatı
KDV HARİÇ
EURO/DOLAR]]-(Tablo1345343423232342[[#This Row],[Adet Fiyatı
KDV HARİÇ
EURO/DOLAR]]*64%)</f>
        <v>746.30769230769215</v>
      </c>
      <c r="P418" s="21">
        <f>Tablo1345343423232342[[#This Row],[Adet Fiyatı
KDV HARİÇ
EURO/DOLAR]]-(Tablo1345343423232342[[#This Row],[Adet Fiyatı
KDV HARİÇ
EURO/DOLAR]]*66%)</f>
        <v>704.84615384615381</v>
      </c>
    </row>
    <row r="419" spans="2:16">
      <c r="B419" s="157">
        <v>3035</v>
      </c>
      <c r="C419" s="132" t="s">
        <v>1184</v>
      </c>
      <c r="D419" s="132" t="s">
        <v>1185</v>
      </c>
      <c r="E419" s="184" t="s">
        <v>42</v>
      </c>
      <c r="F419" s="179">
        <v>0</v>
      </c>
      <c r="G419" s="180">
        <f>VLOOKUP(Tablo1345343423232342[[#This Row],[Ürün Kodu]],GMA!$A:$B,2,0)</f>
        <v>105.76923076923076</v>
      </c>
      <c r="H419" s="154">
        <v>0</v>
      </c>
      <c r="I419" s="21">
        <f>Tablo1345343423232342[[#This Row],[Adet Fiyatı
KDV HARİÇ
EURO/DOLAR]]-(Tablo1345343423232342[[#This Row],[Adet Fiyatı
KDV HARİÇ
EURO/DOLAR]]*Tablo1345343423232342[[#This Row],[İskonto]])</f>
        <v>105.76923076923076</v>
      </c>
      <c r="J419" s="21">
        <f>Tablo1345343423232342[[#This Row],[Miktar]]*Tablo1345343423232342[[#This Row],[İskontolu 
Birim Fiyat
KDV HARİÇ]]</f>
        <v>0</v>
      </c>
      <c r="K419" s="21">
        <f>Tablo1345343423232342[[#This Row],[İskontolu 
Toplam Fiyat
KDV HARİÇ]]*1.2</f>
        <v>0</v>
      </c>
      <c r="L419" s="162"/>
      <c r="M419" s="163">
        <f>Tablo1345343423232342[[#This Row],[Adet Fiyatı
KDV HARİÇ
EURO/DOLAR]]-(Tablo1345343423232342[[#This Row],[Adet Fiyatı
KDV HARİÇ
EURO/DOLAR]]*67%)</f>
        <v>34.903846153846146</v>
      </c>
      <c r="N419" s="21">
        <f>Tablo1345343423232342[[#This Row],[Adet Fiyatı
KDV HARİÇ
EURO/DOLAR]]-(Tablo1345343423232342[[#This Row],[Adet Fiyatı
KDV HARİÇ
EURO/DOLAR]]*68%)</f>
        <v>33.84615384615384</v>
      </c>
      <c r="O419" s="21">
        <f>Tablo1345343423232342[[#This Row],[Adet Fiyatı
KDV HARİÇ
EURO/DOLAR]]-(Tablo1345343423232342[[#This Row],[Adet Fiyatı
KDV HARİÇ
EURO/DOLAR]]*64%)</f>
        <v>38.076923076923066</v>
      </c>
      <c r="P419" s="21">
        <f>Tablo1345343423232342[[#This Row],[Adet Fiyatı
KDV HARİÇ
EURO/DOLAR]]-(Tablo1345343423232342[[#This Row],[Adet Fiyatı
KDV HARİÇ
EURO/DOLAR]]*66%)</f>
        <v>35.961538461538453</v>
      </c>
    </row>
    <row r="420" spans="2:16">
      <c r="B420" s="152">
        <v>3040</v>
      </c>
      <c r="C420" s="132" t="s">
        <v>1186</v>
      </c>
      <c r="D420" s="132" t="s">
        <v>1187</v>
      </c>
      <c r="E420" s="184" t="s">
        <v>42</v>
      </c>
      <c r="F420" s="179">
        <v>0</v>
      </c>
      <c r="G420" s="180">
        <f>VLOOKUP(Tablo1345343423232342[[#This Row],[Ürün Kodu]],GMA!$A:$B,2,0)</f>
        <v>211.53846153846152</v>
      </c>
      <c r="H420" s="154">
        <v>0</v>
      </c>
      <c r="I420" s="21">
        <f>Tablo1345343423232342[[#This Row],[Adet Fiyatı
KDV HARİÇ
EURO/DOLAR]]-(Tablo1345343423232342[[#This Row],[Adet Fiyatı
KDV HARİÇ
EURO/DOLAR]]*Tablo1345343423232342[[#This Row],[İskonto]])</f>
        <v>211.53846153846152</v>
      </c>
      <c r="J420" s="21">
        <f>Tablo1345343423232342[[#This Row],[Miktar]]*Tablo1345343423232342[[#This Row],[İskontolu 
Birim Fiyat
KDV HARİÇ]]</f>
        <v>0</v>
      </c>
      <c r="K420" s="21">
        <f>Tablo1345343423232342[[#This Row],[İskontolu 
Toplam Fiyat
KDV HARİÇ]]*1.2</f>
        <v>0</v>
      </c>
      <c r="L420" s="162"/>
      <c r="M420" s="163">
        <f>Tablo1345343423232342[[#This Row],[Adet Fiyatı
KDV HARİÇ
EURO/DOLAR]]-(Tablo1345343423232342[[#This Row],[Adet Fiyatı
KDV HARİÇ
EURO/DOLAR]]*67%)</f>
        <v>69.807692307692292</v>
      </c>
      <c r="N420" s="21">
        <f>Tablo1345343423232342[[#This Row],[Adet Fiyatı
KDV HARİÇ
EURO/DOLAR]]-(Tablo1345343423232342[[#This Row],[Adet Fiyatı
KDV HARİÇ
EURO/DOLAR]]*68%)</f>
        <v>67.692307692307679</v>
      </c>
      <c r="O420" s="21">
        <f>Tablo1345343423232342[[#This Row],[Adet Fiyatı
KDV HARİÇ
EURO/DOLAR]]-(Tablo1345343423232342[[#This Row],[Adet Fiyatı
KDV HARİÇ
EURO/DOLAR]]*64%)</f>
        <v>76.153846153846132</v>
      </c>
      <c r="P420" s="21">
        <f>Tablo1345343423232342[[#This Row],[Adet Fiyatı
KDV HARİÇ
EURO/DOLAR]]-(Tablo1345343423232342[[#This Row],[Adet Fiyatı
KDV HARİÇ
EURO/DOLAR]]*66%)</f>
        <v>71.923076923076906</v>
      </c>
    </row>
    <row r="421" spans="2:16">
      <c r="B421" s="157">
        <v>3045</v>
      </c>
      <c r="C421" s="132" t="s">
        <v>1188</v>
      </c>
      <c r="D421" s="132" t="s">
        <v>1189</v>
      </c>
      <c r="E421" s="184" t="s">
        <v>42</v>
      </c>
      <c r="F421" s="179">
        <v>0</v>
      </c>
      <c r="G421" s="180">
        <f>VLOOKUP(Tablo1345343423232342[[#This Row],[Ürün Kodu]],GMA!$A:$B,2,0)</f>
        <v>528.84615384615381</v>
      </c>
      <c r="H421" s="154">
        <v>0</v>
      </c>
      <c r="I421" s="21">
        <f>Tablo1345343423232342[[#This Row],[Adet Fiyatı
KDV HARİÇ
EURO/DOLAR]]-(Tablo1345343423232342[[#This Row],[Adet Fiyatı
KDV HARİÇ
EURO/DOLAR]]*Tablo1345343423232342[[#This Row],[İskonto]])</f>
        <v>528.84615384615381</v>
      </c>
      <c r="J421" s="21">
        <f>Tablo1345343423232342[[#This Row],[Miktar]]*Tablo1345343423232342[[#This Row],[İskontolu 
Birim Fiyat
KDV HARİÇ]]</f>
        <v>0</v>
      </c>
      <c r="K421" s="21">
        <f>Tablo1345343423232342[[#This Row],[İskontolu 
Toplam Fiyat
KDV HARİÇ]]*1.2</f>
        <v>0</v>
      </c>
      <c r="L421" s="162"/>
      <c r="M421" s="163">
        <f>Tablo1345343423232342[[#This Row],[Adet Fiyatı
KDV HARİÇ
EURO/DOLAR]]-(Tablo1345343423232342[[#This Row],[Adet Fiyatı
KDV HARİÇ
EURO/DOLAR]]*67%)</f>
        <v>174.51923076923072</v>
      </c>
      <c r="N421" s="21">
        <f>Tablo1345343423232342[[#This Row],[Adet Fiyatı
KDV HARİÇ
EURO/DOLAR]]-(Tablo1345343423232342[[#This Row],[Adet Fiyatı
KDV HARİÇ
EURO/DOLAR]]*68%)</f>
        <v>169.23076923076917</v>
      </c>
      <c r="O421" s="21">
        <f>Tablo1345343423232342[[#This Row],[Adet Fiyatı
KDV HARİÇ
EURO/DOLAR]]-(Tablo1345343423232342[[#This Row],[Adet Fiyatı
KDV HARİÇ
EURO/DOLAR]]*64%)</f>
        <v>190.38461538461536</v>
      </c>
      <c r="P421" s="21">
        <f>Tablo1345343423232342[[#This Row],[Adet Fiyatı
KDV HARİÇ
EURO/DOLAR]]-(Tablo1345343423232342[[#This Row],[Adet Fiyatı
KDV HARİÇ
EURO/DOLAR]]*66%)</f>
        <v>179.80769230769226</v>
      </c>
    </row>
    <row r="422" spans="2:16">
      <c r="B422" s="152">
        <v>3050</v>
      </c>
      <c r="C422" s="132" t="s">
        <v>1190</v>
      </c>
      <c r="D422" s="132" t="s">
        <v>1191</v>
      </c>
      <c r="E422" s="184" t="s">
        <v>42</v>
      </c>
      <c r="F422" s="179">
        <v>0</v>
      </c>
      <c r="G422" s="180">
        <f>VLOOKUP(Tablo1345343423232342[[#This Row],[Ürün Kodu]],GMA!$A:$B,2,0)</f>
        <v>1057.6923076923076</v>
      </c>
      <c r="H422" s="154">
        <v>0</v>
      </c>
      <c r="I422" s="21">
        <f>Tablo1345343423232342[[#This Row],[Adet Fiyatı
KDV HARİÇ
EURO/DOLAR]]-(Tablo1345343423232342[[#This Row],[Adet Fiyatı
KDV HARİÇ
EURO/DOLAR]]*Tablo1345343423232342[[#This Row],[İskonto]])</f>
        <v>1057.6923076923076</v>
      </c>
      <c r="J422" s="21">
        <f>Tablo1345343423232342[[#This Row],[Miktar]]*Tablo1345343423232342[[#This Row],[İskontolu 
Birim Fiyat
KDV HARİÇ]]</f>
        <v>0</v>
      </c>
      <c r="K422" s="21">
        <f>Tablo1345343423232342[[#This Row],[İskontolu 
Toplam Fiyat
KDV HARİÇ]]*1.2</f>
        <v>0</v>
      </c>
      <c r="L422" s="162"/>
      <c r="M422" s="163">
        <f>Tablo1345343423232342[[#This Row],[Adet Fiyatı
KDV HARİÇ
EURO/DOLAR]]-(Tablo1345343423232342[[#This Row],[Adet Fiyatı
KDV HARİÇ
EURO/DOLAR]]*67%)</f>
        <v>349.03846153846143</v>
      </c>
      <c r="N422" s="21">
        <f>Tablo1345343423232342[[#This Row],[Adet Fiyatı
KDV HARİÇ
EURO/DOLAR]]-(Tablo1345343423232342[[#This Row],[Adet Fiyatı
KDV HARİÇ
EURO/DOLAR]]*68%)</f>
        <v>338.46153846153834</v>
      </c>
      <c r="O422" s="21">
        <f>Tablo1345343423232342[[#This Row],[Adet Fiyatı
KDV HARİÇ
EURO/DOLAR]]-(Tablo1345343423232342[[#This Row],[Adet Fiyatı
KDV HARİÇ
EURO/DOLAR]]*64%)</f>
        <v>380.76923076923072</v>
      </c>
      <c r="P422" s="21">
        <f>Tablo1345343423232342[[#This Row],[Adet Fiyatı
KDV HARİÇ
EURO/DOLAR]]-(Tablo1345343423232342[[#This Row],[Adet Fiyatı
KDV HARİÇ
EURO/DOLAR]]*66%)</f>
        <v>359.61538461538453</v>
      </c>
    </row>
    <row r="423" spans="2:16">
      <c r="B423" s="157">
        <v>3055</v>
      </c>
      <c r="C423" s="132" t="s">
        <v>1192</v>
      </c>
      <c r="D423" s="132" t="s">
        <v>1193</v>
      </c>
      <c r="E423" s="184" t="s">
        <v>42</v>
      </c>
      <c r="F423" s="179">
        <v>0</v>
      </c>
      <c r="G423" s="180">
        <f>VLOOKUP(Tablo1345343423232342[[#This Row],[Ürün Kodu]],GMA!$A:$B,2,0)</f>
        <v>2115.3846153846152</v>
      </c>
      <c r="H423" s="154">
        <v>0</v>
      </c>
      <c r="I423" s="21">
        <f>Tablo1345343423232342[[#This Row],[Adet Fiyatı
KDV HARİÇ
EURO/DOLAR]]-(Tablo1345343423232342[[#This Row],[Adet Fiyatı
KDV HARİÇ
EURO/DOLAR]]*Tablo1345343423232342[[#This Row],[İskonto]])</f>
        <v>2115.3846153846152</v>
      </c>
      <c r="J423" s="21">
        <f>Tablo1345343423232342[[#This Row],[Miktar]]*Tablo1345343423232342[[#This Row],[İskontolu 
Birim Fiyat
KDV HARİÇ]]</f>
        <v>0</v>
      </c>
      <c r="K423" s="21">
        <f>Tablo1345343423232342[[#This Row],[İskontolu 
Toplam Fiyat
KDV HARİÇ]]*1.2</f>
        <v>0</v>
      </c>
      <c r="L423" s="162"/>
      <c r="M423" s="163">
        <f>Tablo1345343423232342[[#This Row],[Adet Fiyatı
KDV HARİÇ
EURO/DOLAR]]-(Tablo1345343423232342[[#This Row],[Adet Fiyatı
KDV HARİÇ
EURO/DOLAR]]*67%)</f>
        <v>698.07692307692287</v>
      </c>
      <c r="N423" s="21">
        <f>Tablo1345343423232342[[#This Row],[Adet Fiyatı
KDV HARİÇ
EURO/DOLAR]]-(Tablo1345343423232342[[#This Row],[Adet Fiyatı
KDV HARİÇ
EURO/DOLAR]]*68%)</f>
        <v>676.92307692307668</v>
      </c>
      <c r="O423" s="21">
        <f>Tablo1345343423232342[[#This Row],[Adet Fiyatı
KDV HARİÇ
EURO/DOLAR]]-(Tablo1345343423232342[[#This Row],[Adet Fiyatı
KDV HARİÇ
EURO/DOLAR]]*64%)</f>
        <v>761.53846153846143</v>
      </c>
      <c r="P423" s="21">
        <f>Tablo1345343423232342[[#This Row],[Adet Fiyatı
KDV HARİÇ
EURO/DOLAR]]-(Tablo1345343423232342[[#This Row],[Adet Fiyatı
KDV HARİÇ
EURO/DOLAR]]*66%)</f>
        <v>719.23076923076906</v>
      </c>
    </row>
    <row r="424" spans="2:16">
      <c r="B424" s="152">
        <v>3060</v>
      </c>
      <c r="C424" s="132" t="s">
        <v>1194</v>
      </c>
      <c r="D424" s="132" t="s">
        <v>1195</v>
      </c>
      <c r="E424" s="184" t="s">
        <v>42</v>
      </c>
      <c r="F424" s="179">
        <v>0</v>
      </c>
      <c r="G424" s="180">
        <f>VLOOKUP(Tablo1345343423232342[[#This Row],[Ürün Kodu]],GMA!$A:$B,2,0)</f>
        <v>110</v>
      </c>
      <c r="H424" s="154">
        <v>0</v>
      </c>
      <c r="I424" s="21">
        <f>Tablo1345343423232342[[#This Row],[Adet Fiyatı
KDV HARİÇ
EURO/DOLAR]]-(Tablo1345343423232342[[#This Row],[Adet Fiyatı
KDV HARİÇ
EURO/DOLAR]]*Tablo1345343423232342[[#This Row],[İskonto]])</f>
        <v>110</v>
      </c>
      <c r="J424" s="21">
        <f>Tablo1345343423232342[[#This Row],[Miktar]]*Tablo1345343423232342[[#This Row],[İskontolu 
Birim Fiyat
KDV HARİÇ]]</f>
        <v>0</v>
      </c>
      <c r="K424" s="21">
        <f>Tablo1345343423232342[[#This Row],[İskontolu 
Toplam Fiyat
KDV HARİÇ]]*1.2</f>
        <v>0</v>
      </c>
      <c r="L424" s="162"/>
      <c r="M424" s="163">
        <f>Tablo1345343423232342[[#This Row],[Adet Fiyatı
KDV HARİÇ
EURO/DOLAR]]-(Tablo1345343423232342[[#This Row],[Adet Fiyatı
KDV HARİÇ
EURO/DOLAR]]*67%)</f>
        <v>36.299999999999997</v>
      </c>
      <c r="N424" s="21">
        <f>Tablo1345343423232342[[#This Row],[Adet Fiyatı
KDV HARİÇ
EURO/DOLAR]]-(Tablo1345343423232342[[#This Row],[Adet Fiyatı
KDV HARİÇ
EURO/DOLAR]]*68%)</f>
        <v>35.199999999999989</v>
      </c>
      <c r="O424" s="21">
        <f>Tablo1345343423232342[[#This Row],[Adet Fiyatı
KDV HARİÇ
EURO/DOLAR]]-(Tablo1345343423232342[[#This Row],[Adet Fiyatı
KDV HARİÇ
EURO/DOLAR]]*64%)</f>
        <v>39.599999999999994</v>
      </c>
      <c r="P424" s="21">
        <f>Tablo1345343423232342[[#This Row],[Adet Fiyatı
KDV HARİÇ
EURO/DOLAR]]-(Tablo1345343423232342[[#This Row],[Adet Fiyatı
KDV HARİÇ
EURO/DOLAR]]*66%)</f>
        <v>37.399999999999991</v>
      </c>
    </row>
    <row r="425" spans="2:16">
      <c r="B425" s="157">
        <v>3065</v>
      </c>
      <c r="C425" s="132" t="s">
        <v>1196</v>
      </c>
      <c r="D425" s="132" t="s">
        <v>1197</v>
      </c>
      <c r="E425" s="184" t="s">
        <v>42</v>
      </c>
      <c r="F425" s="179">
        <v>0</v>
      </c>
      <c r="G425" s="180">
        <f>VLOOKUP(Tablo1345343423232342[[#This Row],[Ürün Kodu]],GMA!$A:$B,2,0)</f>
        <v>220</v>
      </c>
      <c r="H425" s="154">
        <v>0</v>
      </c>
      <c r="I425" s="21">
        <f>Tablo1345343423232342[[#This Row],[Adet Fiyatı
KDV HARİÇ
EURO/DOLAR]]-(Tablo1345343423232342[[#This Row],[Adet Fiyatı
KDV HARİÇ
EURO/DOLAR]]*Tablo1345343423232342[[#This Row],[İskonto]])</f>
        <v>220</v>
      </c>
      <c r="J425" s="21">
        <f>Tablo1345343423232342[[#This Row],[Miktar]]*Tablo1345343423232342[[#This Row],[İskontolu 
Birim Fiyat
KDV HARİÇ]]</f>
        <v>0</v>
      </c>
      <c r="K425" s="21">
        <f>Tablo1345343423232342[[#This Row],[İskontolu 
Toplam Fiyat
KDV HARİÇ]]*1.2</f>
        <v>0</v>
      </c>
      <c r="L425" s="162"/>
      <c r="M425" s="163">
        <f>Tablo1345343423232342[[#This Row],[Adet Fiyatı
KDV HARİÇ
EURO/DOLAR]]-(Tablo1345343423232342[[#This Row],[Adet Fiyatı
KDV HARİÇ
EURO/DOLAR]]*67%)</f>
        <v>72.599999999999994</v>
      </c>
      <c r="N425" s="21">
        <f>Tablo1345343423232342[[#This Row],[Adet Fiyatı
KDV HARİÇ
EURO/DOLAR]]-(Tablo1345343423232342[[#This Row],[Adet Fiyatı
KDV HARİÇ
EURO/DOLAR]]*68%)</f>
        <v>70.399999999999977</v>
      </c>
      <c r="O425" s="21">
        <f>Tablo1345343423232342[[#This Row],[Adet Fiyatı
KDV HARİÇ
EURO/DOLAR]]-(Tablo1345343423232342[[#This Row],[Adet Fiyatı
KDV HARİÇ
EURO/DOLAR]]*64%)</f>
        <v>79.199999999999989</v>
      </c>
      <c r="P425" s="21">
        <f>Tablo1345343423232342[[#This Row],[Adet Fiyatı
KDV HARİÇ
EURO/DOLAR]]-(Tablo1345343423232342[[#This Row],[Adet Fiyatı
KDV HARİÇ
EURO/DOLAR]]*66%)</f>
        <v>74.799999999999983</v>
      </c>
    </row>
    <row r="426" spans="2:16">
      <c r="B426" s="152">
        <v>3070</v>
      </c>
      <c r="C426" s="132" t="s">
        <v>1198</v>
      </c>
      <c r="D426" s="132" t="s">
        <v>1199</v>
      </c>
      <c r="E426" s="184" t="s">
        <v>42</v>
      </c>
      <c r="F426" s="179">
        <v>0</v>
      </c>
      <c r="G426" s="180">
        <f>VLOOKUP(Tablo1345343423232342[[#This Row],[Ürün Kodu]],GMA!$A:$B,2,0)</f>
        <v>550</v>
      </c>
      <c r="H426" s="154">
        <v>0</v>
      </c>
      <c r="I426" s="21">
        <f>Tablo1345343423232342[[#This Row],[Adet Fiyatı
KDV HARİÇ
EURO/DOLAR]]-(Tablo1345343423232342[[#This Row],[Adet Fiyatı
KDV HARİÇ
EURO/DOLAR]]*Tablo1345343423232342[[#This Row],[İskonto]])</f>
        <v>550</v>
      </c>
      <c r="J426" s="21">
        <f>Tablo1345343423232342[[#This Row],[Miktar]]*Tablo1345343423232342[[#This Row],[İskontolu 
Birim Fiyat
KDV HARİÇ]]</f>
        <v>0</v>
      </c>
      <c r="K426" s="21">
        <f>Tablo1345343423232342[[#This Row],[İskontolu 
Toplam Fiyat
KDV HARİÇ]]*1.2</f>
        <v>0</v>
      </c>
      <c r="L426" s="162"/>
      <c r="M426" s="163">
        <f>Tablo1345343423232342[[#This Row],[Adet Fiyatı
KDV HARİÇ
EURO/DOLAR]]-(Tablo1345343423232342[[#This Row],[Adet Fiyatı
KDV HARİÇ
EURO/DOLAR]]*67%)</f>
        <v>181.5</v>
      </c>
      <c r="N426" s="21">
        <f>Tablo1345343423232342[[#This Row],[Adet Fiyatı
KDV HARİÇ
EURO/DOLAR]]-(Tablo1345343423232342[[#This Row],[Adet Fiyatı
KDV HARİÇ
EURO/DOLAR]]*68%)</f>
        <v>176</v>
      </c>
      <c r="O426" s="21">
        <f>Tablo1345343423232342[[#This Row],[Adet Fiyatı
KDV HARİÇ
EURO/DOLAR]]-(Tablo1345343423232342[[#This Row],[Adet Fiyatı
KDV HARİÇ
EURO/DOLAR]]*64%)</f>
        <v>198</v>
      </c>
      <c r="P426" s="21">
        <f>Tablo1345343423232342[[#This Row],[Adet Fiyatı
KDV HARİÇ
EURO/DOLAR]]-(Tablo1345343423232342[[#This Row],[Adet Fiyatı
KDV HARİÇ
EURO/DOLAR]]*66%)</f>
        <v>187</v>
      </c>
    </row>
    <row r="427" spans="2:16">
      <c r="B427" s="157">
        <v>3075</v>
      </c>
      <c r="C427" s="132" t="s">
        <v>1200</v>
      </c>
      <c r="D427" s="132" t="s">
        <v>1201</v>
      </c>
      <c r="E427" s="184" t="s">
        <v>42</v>
      </c>
      <c r="F427" s="179">
        <v>0</v>
      </c>
      <c r="G427" s="180">
        <f>VLOOKUP(Tablo1345343423232342[[#This Row],[Ürün Kodu]],GMA!$A:$B,2,0)</f>
        <v>1100</v>
      </c>
      <c r="H427" s="154">
        <v>0</v>
      </c>
      <c r="I427" s="21">
        <f>Tablo1345343423232342[[#This Row],[Adet Fiyatı
KDV HARİÇ
EURO/DOLAR]]-(Tablo1345343423232342[[#This Row],[Adet Fiyatı
KDV HARİÇ
EURO/DOLAR]]*Tablo1345343423232342[[#This Row],[İskonto]])</f>
        <v>1100</v>
      </c>
      <c r="J427" s="21">
        <f>Tablo1345343423232342[[#This Row],[Miktar]]*Tablo1345343423232342[[#This Row],[İskontolu 
Birim Fiyat
KDV HARİÇ]]</f>
        <v>0</v>
      </c>
      <c r="K427" s="21">
        <f>Tablo1345343423232342[[#This Row],[İskontolu 
Toplam Fiyat
KDV HARİÇ]]*1.2</f>
        <v>0</v>
      </c>
      <c r="L427" s="162"/>
      <c r="M427" s="163">
        <f>Tablo1345343423232342[[#This Row],[Adet Fiyatı
KDV HARİÇ
EURO/DOLAR]]-(Tablo1345343423232342[[#This Row],[Adet Fiyatı
KDV HARİÇ
EURO/DOLAR]]*67%)</f>
        <v>363</v>
      </c>
      <c r="N427" s="21">
        <f>Tablo1345343423232342[[#This Row],[Adet Fiyatı
KDV HARİÇ
EURO/DOLAR]]-(Tablo1345343423232342[[#This Row],[Adet Fiyatı
KDV HARİÇ
EURO/DOLAR]]*68%)</f>
        <v>352</v>
      </c>
      <c r="O427" s="21">
        <f>Tablo1345343423232342[[#This Row],[Adet Fiyatı
KDV HARİÇ
EURO/DOLAR]]-(Tablo1345343423232342[[#This Row],[Adet Fiyatı
KDV HARİÇ
EURO/DOLAR]]*64%)</f>
        <v>396</v>
      </c>
      <c r="P427" s="21">
        <f>Tablo1345343423232342[[#This Row],[Adet Fiyatı
KDV HARİÇ
EURO/DOLAR]]-(Tablo1345343423232342[[#This Row],[Adet Fiyatı
KDV HARİÇ
EURO/DOLAR]]*66%)</f>
        <v>374</v>
      </c>
    </row>
    <row r="428" spans="2:16">
      <c r="B428" s="152">
        <v>3080</v>
      </c>
      <c r="C428" s="132" t="s">
        <v>1202</v>
      </c>
      <c r="D428" s="132" t="s">
        <v>1203</v>
      </c>
      <c r="E428" s="184" t="s">
        <v>42</v>
      </c>
      <c r="F428" s="179">
        <v>0</v>
      </c>
      <c r="G428" s="180">
        <f>VLOOKUP(Tablo1345343423232342[[#This Row],[Ürün Kodu]],GMA!$A:$B,2,0)</f>
        <v>2200</v>
      </c>
      <c r="H428" s="154">
        <v>0</v>
      </c>
      <c r="I428" s="21">
        <f>Tablo1345343423232342[[#This Row],[Adet Fiyatı
KDV HARİÇ
EURO/DOLAR]]-(Tablo1345343423232342[[#This Row],[Adet Fiyatı
KDV HARİÇ
EURO/DOLAR]]*Tablo1345343423232342[[#This Row],[İskonto]])</f>
        <v>2200</v>
      </c>
      <c r="J428" s="21">
        <f>Tablo1345343423232342[[#This Row],[Miktar]]*Tablo1345343423232342[[#This Row],[İskontolu 
Birim Fiyat
KDV HARİÇ]]</f>
        <v>0</v>
      </c>
      <c r="K428" s="21">
        <f>Tablo1345343423232342[[#This Row],[İskontolu 
Toplam Fiyat
KDV HARİÇ]]*1.2</f>
        <v>0</v>
      </c>
      <c r="L428" s="162"/>
      <c r="M428" s="163">
        <f>Tablo1345343423232342[[#This Row],[Adet Fiyatı
KDV HARİÇ
EURO/DOLAR]]-(Tablo1345343423232342[[#This Row],[Adet Fiyatı
KDV HARİÇ
EURO/DOLAR]]*67%)</f>
        <v>726</v>
      </c>
      <c r="N428" s="21">
        <f>Tablo1345343423232342[[#This Row],[Adet Fiyatı
KDV HARİÇ
EURO/DOLAR]]-(Tablo1345343423232342[[#This Row],[Adet Fiyatı
KDV HARİÇ
EURO/DOLAR]]*68%)</f>
        <v>704</v>
      </c>
      <c r="O428" s="21">
        <f>Tablo1345343423232342[[#This Row],[Adet Fiyatı
KDV HARİÇ
EURO/DOLAR]]-(Tablo1345343423232342[[#This Row],[Adet Fiyatı
KDV HARİÇ
EURO/DOLAR]]*64%)</f>
        <v>792</v>
      </c>
      <c r="P428" s="21">
        <f>Tablo1345343423232342[[#This Row],[Adet Fiyatı
KDV HARİÇ
EURO/DOLAR]]-(Tablo1345343423232342[[#This Row],[Adet Fiyatı
KDV HARİÇ
EURO/DOLAR]]*66%)</f>
        <v>748</v>
      </c>
    </row>
    <row r="429" spans="2:16">
      <c r="B429" s="157">
        <v>3085</v>
      </c>
      <c r="C429" s="131" t="s">
        <v>1204</v>
      </c>
      <c r="D429" s="131" t="s">
        <v>1205</v>
      </c>
      <c r="E429" s="22"/>
      <c r="F429" s="161"/>
      <c r="G429" s="21"/>
      <c r="H429" s="154"/>
      <c r="I429" s="21"/>
      <c r="J429" s="21"/>
      <c r="K429" s="21"/>
      <c r="L429" s="162"/>
      <c r="M429" s="163"/>
      <c r="N429" s="21"/>
      <c r="O429" s="21"/>
      <c r="P429" s="21"/>
    </row>
    <row r="430" spans="2:16">
      <c r="B430" s="152">
        <v>3090</v>
      </c>
      <c r="C430" s="132" t="s">
        <v>1206</v>
      </c>
      <c r="D430" s="132" t="s">
        <v>1207</v>
      </c>
      <c r="E430" s="184" t="s">
        <v>42</v>
      </c>
      <c r="F430" s="179">
        <v>0</v>
      </c>
      <c r="G430" s="180">
        <f>VLOOKUP(Tablo1345343423232342[[#This Row],[Ürün Kodu]],GMA!$A:$B,2,0)</f>
        <v>3.1730769230769229</v>
      </c>
      <c r="H430" s="154">
        <v>0</v>
      </c>
      <c r="I430" s="21">
        <f>Tablo1345343423232342[[#This Row],[Adet Fiyatı
KDV HARİÇ
EURO/DOLAR]]-(Tablo1345343423232342[[#This Row],[Adet Fiyatı
KDV HARİÇ
EURO/DOLAR]]*Tablo1345343423232342[[#This Row],[İskonto]])</f>
        <v>3.1730769230769229</v>
      </c>
      <c r="J430" s="21">
        <f>Tablo1345343423232342[[#This Row],[Miktar]]*Tablo1345343423232342[[#This Row],[İskontolu 
Birim Fiyat
KDV HARİÇ]]</f>
        <v>0</v>
      </c>
      <c r="K430" s="21">
        <f>Tablo1345343423232342[[#This Row],[İskontolu 
Toplam Fiyat
KDV HARİÇ]]*1.2</f>
        <v>0</v>
      </c>
      <c r="L430" s="162"/>
      <c r="M430" s="163">
        <f>Tablo1345343423232342[[#This Row],[Adet Fiyatı
KDV HARİÇ
EURO/DOLAR]]-(Tablo1345343423232342[[#This Row],[Adet Fiyatı
KDV HARİÇ
EURO/DOLAR]]*67%)</f>
        <v>1.0471153846153842</v>
      </c>
      <c r="N430" s="21">
        <f>Tablo1345343423232342[[#This Row],[Adet Fiyatı
KDV HARİÇ
EURO/DOLAR]]-(Tablo1345343423232342[[#This Row],[Adet Fiyatı
KDV HARİÇ
EURO/DOLAR]]*68%)</f>
        <v>1.0153846153846153</v>
      </c>
      <c r="O430" s="21">
        <f>Tablo1345343423232342[[#This Row],[Adet Fiyatı
KDV HARİÇ
EURO/DOLAR]]-(Tablo1345343423232342[[#This Row],[Adet Fiyatı
KDV HARİÇ
EURO/DOLAR]]*64%)</f>
        <v>1.1423076923076922</v>
      </c>
      <c r="P430" s="21">
        <f>Tablo1345343423232342[[#This Row],[Adet Fiyatı
KDV HARİÇ
EURO/DOLAR]]-(Tablo1345343423232342[[#This Row],[Adet Fiyatı
KDV HARİÇ
EURO/DOLAR]]*66%)</f>
        <v>1.0788461538461536</v>
      </c>
    </row>
    <row r="431" spans="2:16">
      <c r="B431" s="157">
        <v>3095</v>
      </c>
      <c r="C431" s="132" t="s">
        <v>1208</v>
      </c>
      <c r="D431" s="132" t="s">
        <v>1209</v>
      </c>
      <c r="E431" s="184" t="s">
        <v>42</v>
      </c>
      <c r="F431" s="179">
        <v>0</v>
      </c>
      <c r="G431" s="180">
        <f>VLOOKUP(Tablo1345343423232342[[#This Row],[Ürün Kodu]],GMA!$A:$B,2,0)</f>
        <v>7.5307692307692307</v>
      </c>
      <c r="H431" s="154">
        <v>0</v>
      </c>
      <c r="I431" s="21">
        <f>Tablo1345343423232342[[#This Row],[Adet Fiyatı
KDV HARİÇ
EURO/DOLAR]]-(Tablo1345343423232342[[#This Row],[Adet Fiyatı
KDV HARİÇ
EURO/DOLAR]]*Tablo1345343423232342[[#This Row],[İskonto]])</f>
        <v>7.5307692307692307</v>
      </c>
      <c r="J431" s="21">
        <f>Tablo1345343423232342[[#This Row],[Miktar]]*Tablo1345343423232342[[#This Row],[İskontolu 
Birim Fiyat
KDV HARİÇ]]</f>
        <v>0</v>
      </c>
      <c r="K431" s="21">
        <f>Tablo1345343423232342[[#This Row],[İskontolu 
Toplam Fiyat
KDV HARİÇ]]*1.2</f>
        <v>0</v>
      </c>
      <c r="L431" s="162"/>
      <c r="M431" s="163">
        <f>Tablo1345343423232342[[#This Row],[Adet Fiyatı
KDV HARİÇ
EURO/DOLAR]]-(Tablo1345343423232342[[#This Row],[Adet Fiyatı
KDV HARİÇ
EURO/DOLAR]]*67%)</f>
        <v>2.485153846153846</v>
      </c>
      <c r="N431" s="21">
        <f>Tablo1345343423232342[[#This Row],[Adet Fiyatı
KDV HARİÇ
EURO/DOLAR]]-(Tablo1345343423232342[[#This Row],[Adet Fiyatı
KDV HARİÇ
EURO/DOLAR]]*68%)</f>
        <v>2.4098461538461535</v>
      </c>
      <c r="O431" s="21">
        <f>Tablo1345343423232342[[#This Row],[Adet Fiyatı
KDV HARİÇ
EURO/DOLAR]]-(Tablo1345343423232342[[#This Row],[Adet Fiyatı
KDV HARİÇ
EURO/DOLAR]]*64%)</f>
        <v>2.7110769230769227</v>
      </c>
      <c r="P431" s="21">
        <f>Tablo1345343423232342[[#This Row],[Adet Fiyatı
KDV HARİÇ
EURO/DOLAR]]-(Tablo1345343423232342[[#This Row],[Adet Fiyatı
KDV HARİÇ
EURO/DOLAR]]*66%)</f>
        <v>2.5604615384615386</v>
      </c>
    </row>
    <row r="432" spans="2:16">
      <c r="B432" s="152">
        <v>3100</v>
      </c>
      <c r="C432" s="132" t="s">
        <v>1210</v>
      </c>
      <c r="D432" s="132" t="s">
        <v>1211</v>
      </c>
      <c r="E432" s="184" t="s">
        <v>42</v>
      </c>
      <c r="F432" s="179">
        <v>0</v>
      </c>
      <c r="G432" s="180">
        <f>VLOOKUP(Tablo1345343423232342[[#This Row],[Ürün Kodu]],GMA!$A:$B,2,0)</f>
        <v>8.7576923076923059</v>
      </c>
      <c r="H432" s="154">
        <v>0</v>
      </c>
      <c r="I432" s="21">
        <f>Tablo1345343423232342[[#This Row],[Adet Fiyatı
KDV HARİÇ
EURO/DOLAR]]-(Tablo1345343423232342[[#This Row],[Adet Fiyatı
KDV HARİÇ
EURO/DOLAR]]*Tablo1345343423232342[[#This Row],[İskonto]])</f>
        <v>8.7576923076923059</v>
      </c>
      <c r="J432" s="21">
        <f>Tablo1345343423232342[[#This Row],[Miktar]]*Tablo1345343423232342[[#This Row],[İskontolu 
Birim Fiyat
KDV HARİÇ]]</f>
        <v>0</v>
      </c>
      <c r="K432" s="21">
        <f>Tablo1345343423232342[[#This Row],[İskontolu 
Toplam Fiyat
KDV HARİÇ]]*1.2</f>
        <v>0</v>
      </c>
      <c r="L432" s="162"/>
      <c r="M432" s="163">
        <f>Tablo1345343423232342[[#This Row],[Adet Fiyatı
KDV HARİÇ
EURO/DOLAR]]-(Tablo1345343423232342[[#This Row],[Adet Fiyatı
KDV HARİÇ
EURO/DOLAR]]*67%)</f>
        <v>2.8900384615384604</v>
      </c>
      <c r="N432" s="21">
        <f>Tablo1345343423232342[[#This Row],[Adet Fiyatı
KDV HARİÇ
EURO/DOLAR]]-(Tablo1345343423232342[[#This Row],[Adet Fiyatı
KDV HARİÇ
EURO/DOLAR]]*68%)</f>
        <v>2.8024615384615377</v>
      </c>
      <c r="O432" s="21">
        <f>Tablo1345343423232342[[#This Row],[Adet Fiyatı
KDV HARİÇ
EURO/DOLAR]]-(Tablo1345343423232342[[#This Row],[Adet Fiyatı
KDV HARİÇ
EURO/DOLAR]]*64%)</f>
        <v>3.1527692307692297</v>
      </c>
      <c r="P432" s="21">
        <f>Tablo1345343423232342[[#This Row],[Adet Fiyatı
KDV HARİÇ
EURO/DOLAR]]-(Tablo1345343423232342[[#This Row],[Adet Fiyatı
KDV HARİÇ
EURO/DOLAR]]*66%)</f>
        <v>2.9776153846153841</v>
      </c>
    </row>
    <row r="433" spans="2:16">
      <c r="B433" s="157">
        <v>3105</v>
      </c>
      <c r="C433" s="132" t="s">
        <v>1212</v>
      </c>
      <c r="D433" s="132" t="s">
        <v>1213</v>
      </c>
      <c r="E433" s="184" t="s">
        <v>42</v>
      </c>
      <c r="F433" s="179">
        <v>0</v>
      </c>
      <c r="G433" s="180">
        <f>VLOOKUP(Tablo1345343423232342[[#This Row],[Ürün Kodu]],GMA!$A:$B,2,0)</f>
        <v>11.634615384615383</v>
      </c>
      <c r="H433" s="154">
        <v>0</v>
      </c>
      <c r="I433" s="21">
        <f>Tablo1345343423232342[[#This Row],[Adet Fiyatı
KDV HARİÇ
EURO/DOLAR]]-(Tablo1345343423232342[[#This Row],[Adet Fiyatı
KDV HARİÇ
EURO/DOLAR]]*Tablo1345343423232342[[#This Row],[İskonto]])</f>
        <v>11.634615384615383</v>
      </c>
      <c r="J433" s="21">
        <f>Tablo1345343423232342[[#This Row],[Miktar]]*Tablo1345343423232342[[#This Row],[İskontolu 
Birim Fiyat
KDV HARİÇ]]</f>
        <v>0</v>
      </c>
      <c r="K433" s="21">
        <f>Tablo1345343423232342[[#This Row],[İskontolu 
Toplam Fiyat
KDV HARİÇ]]*1.2</f>
        <v>0</v>
      </c>
      <c r="L433" s="162"/>
      <c r="M433" s="163">
        <f>Tablo1345343423232342[[#This Row],[Adet Fiyatı
KDV HARİÇ
EURO/DOLAR]]-(Tablo1345343423232342[[#This Row],[Adet Fiyatı
KDV HARİÇ
EURO/DOLAR]]*67%)</f>
        <v>3.8394230769230759</v>
      </c>
      <c r="N433" s="21">
        <f>Tablo1345343423232342[[#This Row],[Adet Fiyatı
KDV HARİÇ
EURO/DOLAR]]-(Tablo1345343423232342[[#This Row],[Adet Fiyatı
KDV HARİÇ
EURO/DOLAR]]*68%)</f>
        <v>3.7230769230769223</v>
      </c>
      <c r="O433" s="21">
        <f>Tablo1345343423232342[[#This Row],[Adet Fiyatı
KDV HARİÇ
EURO/DOLAR]]-(Tablo1345343423232342[[#This Row],[Adet Fiyatı
KDV HARİÇ
EURO/DOLAR]]*64%)</f>
        <v>4.1884615384615378</v>
      </c>
      <c r="P433" s="21">
        <f>Tablo1345343423232342[[#This Row],[Adet Fiyatı
KDV HARİÇ
EURO/DOLAR]]-(Tablo1345343423232342[[#This Row],[Adet Fiyatı
KDV HARİÇ
EURO/DOLAR]]*66%)</f>
        <v>3.9557692307692296</v>
      </c>
    </row>
    <row r="434" spans="2:16">
      <c r="B434" s="152">
        <v>3110</v>
      </c>
      <c r="C434" s="132" t="s">
        <v>1214</v>
      </c>
      <c r="D434" s="132" t="s">
        <v>1215</v>
      </c>
      <c r="E434" s="184" t="s">
        <v>42</v>
      </c>
      <c r="F434" s="179">
        <v>0</v>
      </c>
      <c r="G434" s="180">
        <f>VLOOKUP(Tablo1345343423232342[[#This Row],[Ürün Kodu]],GMA!$A:$B,2,0)</f>
        <v>49.58461538461539</v>
      </c>
      <c r="H434" s="154">
        <v>0</v>
      </c>
      <c r="I434" s="21">
        <f>Tablo1345343423232342[[#This Row],[Adet Fiyatı
KDV HARİÇ
EURO/DOLAR]]-(Tablo1345343423232342[[#This Row],[Adet Fiyatı
KDV HARİÇ
EURO/DOLAR]]*Tablo1345343423232342[[#This Row],[İskonto]])</f>
        <v>49.58461538461539</v>
      </c>
      <c r="J434" s="21">
        <f>Tablo1345343423232342[[#This Row],[Miktar]]*Tablo1345343423232342[[#This Row],[İskontolu 
Birim Fiyat
KDV HARİÇ]]</f>
        <v>0</v>
      </c>
      <c r="K434" s="21">
        <f>Tablo1345343423232342[[#This Row],[İskontolu 
Toplam Fiyat
KDV HARİÇ]]*1.2</f>
        <v>0</v>
      </c>
      <c r="L434" s="162"/>
      <c r="M434" s="163">
        <f>Tablo1345343423232342[[#This Row],[Adet Fiyatı
KDV HARİÇ
EURO/DOLAR]]-(Tablo1345343423232342[[#This Row],[Adet Fiyatı
KDV HARİÇ
EURO/DOLAR]]*67%)</f>
        <v>16.362923076923074</v>
      </c>
      <c r="N434" s="21">
        <f>Tablo1345343423232342[[#This Row],[Adet Fiyatı
KDV HARİÇ
EURO/DOLAR]]-(Tablo1345343423232342[[#This Row],[Adet Fiyatı
KDV HARİÇ
EURO/DOLAR]]*68%)</f>
        <v>15.867076923076922</v>
      </c>
      <c r="O434" s="21">
        <f>Tablo1345343423232342[[#This Row],[Adet Fiyatı
KDV HARİÇ
EURO/DOLAR]]-(Tablo1345343423232342[[#This Row],[Adet Fiyatı
KDV HARİÇ
EURO/DOLAR]]*64%)</f>
        <v>17.850461538461541</v>
      </c>
      <c r="P434" s="21">
        <f>Tablo1345343423232342[[#This Row],[Adet Fiyatı
KDV HARİÇ
EURO/DOLAR]]-(Tablo1345343423232342[[#This Row],[Adet Fiyatı
KDV HARİÇ
EURO/DOLAR]]*66%)</f>
        <v>16.858769230769234</v>
      </c>
    </row>
    <row r="435" spans="2:16">
      <c r="B435" s="157">
        <v>3115</v>
      </c>
      <c r="C435" s="132" t="s">
        <v>1216</v>
      </c>
      <c r="D435" s="132" t="s">
        <v>1217</v>
      </c>
      <c r="E435" s="184" t="s">
        <v>42</v>
      </c>
      <c r="F435" s="179">
        <v>0</v>
      </c>
      <c r="G435" s="180">
        <f>VLOOKUP(Tablo1345343423232342[[#This Row],[Ürün Kodu]],GMA!$A:$B,2,0)</f>
        <v>119.13846153846153</v>
      </c>
      <c r="H435" s="154">
        <v>0</v>
      </c>
      <c r="I435" s="21">
        <f>Tablo1345343423232342[[#This Row],[Adet Fiyatı
KDV HARİÇ
EURO/DOLAR]]-(Tablo1345343423232342[[#This Row],[Adet Fiyatı
KDV HARİÇ
EURO/DOLAR]]*Tablo1345343423232342[[#This Row],[İskonto]])</f>
        <v>119.13846153846153</v>
      </c>
      <c r="J435" s="21">
        <f>Tablo1345343423232342[[#This Row],[Miktar]]*Tablo1345343423232342[[#This Row],[İskontolu 
Birim Fiyat
KDV HARİÇ]]</f>
        <v>0</v>
      </c>
      <c r="K435" s="21">
        <f>Tablo1345343423232342[[#This Row],[İskontolu 
Toplam Fiyat
KDV HARİÇ]]*1.2</f>
        <v>0</v>
      </c>
      <c r="L435" s="162"/>
      <c r="M435" s="163">
        <f>Tablo1345343423232342[[#This Row],[Adet Fiyatı
KDV HARİÇ
EURO/DOLAR]]-(Tablo1345343423232342[[#This Row],[Adet Fiyatı
KDV HARİÇ
EURO/DOLAR]]*67%)</f>
        <v>39.315692307692302</v>
      </c>
      <c r="N435" s="21">
        <f>Tablo1345343423232342[[#This Row],[Adet Fiyatı
KDV HARİÇ
EURO/DOLAR]]-(Tablo1345343423232342[[#This Row],[Adet Fiyatı
KDV HARİÇ
EURO/DOLAR]]*68%)</f>
        <v>38.124307692307681</v>
      </c>
      <c r="O435" s="21">
        <f>Tablo1345343423232342[[#This Row],[Adet Fiyatı
KDV HARİÇ
EURO/DOLAR]]-(Tablo1345343423232342[[#This Row],[Adet Fiyatı
KDV HARİÇ
EURO/DOLAR]]*64%)</f>
        <v>42.88984615384615</v>
      </c>
      <c r="P435" s="21">
        <f>Tablo1345343423232342[[#This Row],[Adet Fiyatı
KDV HARİÇ
EURO/DOLAR]]-(Tablo1345343423232342[[#This Row],[Adet Fiyatı
KDV HARİÇ
EURO/DOLAR]]*66%)</f>
        <v>40.507076923076909</v>
      </c>
    </row>
    <row r="436" spans="2:16">
      <c r="B436" s="152">
        <v>3120</v>
      </c>
      <c r="C436" s="132" t="s">
        <v>1218</v>
      </c>
      <c r="D436" s="132" t="s">
        <v>1219</v>
      </c>
      <c r="E436" s="184" t="s">
        <v>42</v>
      </c>
      <c r="F436" s="179">
        <v>0</v>
      </c>
      <c r="G436" s="180">
        <f>VLOOKUP(Tablo1345343423232342[[#This Row],[Ürün Kodu]],GMA!$A:$B,2,0)</f>
        <v>3.4692307692307689</v>
      </c>
      <c r="H436" s="154">
        <v>0</v>
      </c>
      <c r="I436" s="21">
        <f>Tablo1345343423232342[[#This Row],[Adet Fiyatı
KDV HARİÇ
EURO/DOLAR]]-(Tablo1345343423232342[[#This Row],[Adet Fiyatı
KDV HARİÇ
EURO/DOLAR]]*Tablo1345343423232342[[#This Row],[İskonto]])</f>
        <v>3.4692307692307689</v>
      </c>
      <c r="J436" s="21">
        <f>Tablo1345343423232342[[#This Row],[Miktar]]*Tablo1345343423232342[[#This Row],[İskontolu 
Birim Fiyat
KDV HARİÇ]]</f>
        <v>0</v>
      </c>
      <c r="K436" s="21">
        <f>Tablo1345343423232342[[#This Row],[İskontolu 
Toplam Fiyat
KDV HARİÇ]]*1.2</f>
        <v>0</v>
      </c>
      <c r="L436" s="162"/>
      <c r="M436" s="163">
        <f>Tablo1345343423232342[[#This Row],[Adet Fiyatı
KDV HARİÇ
EURO/DOLAR]]-(Tablo1345343423232342[[#This Row],[Adet Fiyatı
KDV HARİÇ
EURO/DOLAR]]*67%)</f>
        <v>1.1448461538461534</v>
      </c>
      <c r="N436" s="21">
        <f>Tablo1345343423232342[[#This Row],[Adet Fiyatı
KDV HARİÇ
EURO/DOLAR]]-(Tablo1345343423232342[[#This Row],[Adet Fiyatı
KDV HARİÇ
EURO/DOLAR]]*68%)</f>
        <v>1.110153846153846</v>
      </c>
      <c r="O436" s="21">
        <f>Tablo1345343423232342[[#This Row],[Adet Fiyatı
KDV HARİÇ
EURO/DOLAR]]-(Tablo1345343423232342[[#This Row],[Adet Fiyatı
KDV HARİÇ
EURO/DOLAR]]*64%)</f>
        <v>1.2489230769230768</v>
      </c>
      <c r="P436" s="21">
        <f>Tablo1345343423232342[[#This Row],[Adet Fiyatı
KDV HARİÇ
EURO/DOLAR]]-(Tablo1345343423232342[[#This Row],[Adet Fiyatı
KDV HARİÇ
EURO/DOLAR]]*66%)</f>
        <v>1.1795384615384612</v>
      </c>
    </row>
    <row r="437" spans="2:16">
      <c r="B437" s="157">
        <v>3125</v>
      </c>
      <c r="C437" s="132" t="s">
        <v>1220</v>
      </c>
      <c r="D437" s="132" t="s">
        <v>1221</v>
      </c>
      <c r="E437" s="184" t="s">
        <v>42</v>
      </c>
      <c r="F437" s="179">
        <v>0</v>
      </c>
      <c r="G437" s="180">
        <f>VLOOKUP(Tablo1345343423232342[[#This Row],[Ürün Kodu]],GMA!$A:$B,2,0)</f>
        <v>8.25</v>
      </c>
      <c r="H437" s="154">
        <v>0</v>
      </c>
      <c r="I437" s="21">
        <f>Tablo1345343423232342[[#This Row],[Adet Fiyatı
KDV HARİÇ
EURO/DOLAR]]-(Tablo1345343423232342[[#This Row],[Adet Fiyatı
KDV HARİÇ
EURO/DOLAR]]*Tablo1345343423232342[[#This Row],[İskonto]])</f>
        <v>8.25</v>
      </c>
      <c r="J437" s="21">
        <f>Tablo1345343423232342[[#This Row],[Miktar]]*Tablo1345343423232342[[#This Row],[İskontolu 
Birim Fiyat
KDV HARİÇ]]</f>
        <v>0</v>
      </c>
      <c r="K437" s="21">
        <f>Tablo1345343423232342[[#This Row],[İskontolu 
Toplam Fiyat
KDV HARİÇ]]*1.2</f>
        <v>0</v>
      </c>
      <c r="L437" s="162"/>
      <c r="M437" s="163">
        <f>Tablo1345343423232342[[#This Row],[Adet Fiyatı
KDV HARİÇ
EURO/DOLAR]]-(Tablo1345343423232342[[#This Row],[Adet Fiyatı
KDV HARİÇ
EURO/DOLAR]]*67%)</f>
        <v>2.7224999999999993</v>
      </c>
      <c r="N437" s="21">
        <f>Tablo1345343423232342[[#This Row],[Adet Fiyatı
KDV HARİÇ
EURO/DOLAR]]-(Tablo1345343423232342[[#This Row],[Adet Fiyatı
KDV HARİÇ
EURO/DOLAR]]*68%)</f>
        <v>2.6399999999999997</v>
      </c>
      <c r="O437" s="21">
        <f>Tablo1345343423232342[[#This Row],[Adet Fiyatı
KDV HARİÇ
EURO/DOLAR]]-(Tablo1345343423232342[[#This Row],[Adet Fiyatı
KDV HARİÇ
EURO/DOLAR]]*64%)</f>
        <v>2.9699999999999998</v>
      </c>
      <c r="P437" s="21">
        <f>Tablo1345343423232342[[#This Row],[Adet Fiyatı
KDV HARİÇ
EURO/DOLAR]]-(Tablo1345343423232342[[#This Row],[Adet Fiyatı
KDV HARİÇ
EURO/DOLAR]]*66%)</f>
        <v>2.8049999999999997</v>
      </c>
    </row>
    <row r="438" spans="2:16">
      <c r="B438" s="152">
        <v>3130</v>
      </c>
      <c r="C438" s="132" t="s">
        <v>1222</v>
      </c>
      <c r="D438" s="132" t="s">
        <v>1223</v>
      </c>
      <c r="E438" s="184" t="s">
        <v>42</v>
      </c>
      <c r="F438" s="179">
        <v>0</v>
      </c>
      <c r="G438" s="180">
        <f>VLOOKUP(Tablo1345343423232342[[#This Row],[Ürün Kodu]],GMA!$A:$B,2,0)</f>
        <v>9.5615384615384595</v>
      </c>
      <c r="H438" s="154">
        <v>0</v>
      </c>
      <c r="I438" s="21">
        <f>Tablo1345343423232342[[#This Row],[Adet Fiyatı
KDV HARİÇ
EURO/DOLAR]]-(Tablo1345343423232342[[#This Row],[Adet Fiyatı
KDV HARİÇ
EURO/DOLAR]]*Tablo1345343423232342[[#This Row],[İskonto]])</f>
        <v>9.5615384615384595</v>
      </c>
      <c r="J438" s="21">
        <f>Tablo1345343423232342[[#This Row],[Miktar]]*Tablo1345343423232342[[#This Row],[İskontolu 
Birim Fiyat
KDV HARİÇ]]</f>
        <v>0</v>
      </c>
      <c r="K438" s="21">
        <f>Tablo1345343423232342[[#This Row],[İskontolu 
Toplam Fiyat
KDV HARİÇ]]*1.2</f>
        <v>0</v>
      </c>
      <c r="L438" s="162"/>
      <c r="M438" s="163">
        <f>Tablo1345343423232342[[#This Row],[Adet Fiyatı
KDV HARİÇ
EURO/DOLAR]]-(Tablo1345343423232342[[#This Row],[Adet Fiyatı
KDV HARİÇ
EURO/DOLAR]]*67%)</f>
        <v>3.1553076923076917</v>
      </c>
      <c r="N438" s="21">
        <f>Tablo1345343423232342[[#This Row],[Adet Fiyatı
KDV HARİÇ
EURO/DOLAR]]-(Tablo1345343423232342[[#This Row],[Adet Fiyatı
KDV HARİÇ
EURO/DOLAR]]*68%)</f>
        <v>3.0596923076923064</v>
      </c>
      <c r="O438" s="21">
        <f>Tablo1345343423232342[[#This Row],[Adet Fiyatı
KDV HARİÇ
EURO/DOLAR]]-(Tablo1345343423232342[[#This Row],[Adet Fiyatı
KDV HARİÇ
EURO/DOLAR]]*64%)</f>
        <v>3.442153846153845</v>
      </c>
      <c r="P438" s="21">
        <f>Tablo1345343423232342[[#This Row],[Adet Fiyatı
KDV HARİÇ
EURO/DOLAR]]-(Tablo1345343423232342[[#This Row],[Adet Fiyatı
KDV HARİÇ
EURO/DOLAR]]*66%)</f>
        <v>3.2509230769230761</v>
      </c>
    </row>
    <row r="439" spans="2:16">
      <c r="B439" s="157">
        <v>3135</v>
      </c>
      <c r="C439" s="132" t="s">
        <v>1224</v>
      </c>
      <c r="D439" s="132" t="s">
        <v>1225</v>
      </c>
      <c r="E439" s="184" t="s">
        <v>42</v>
      </c>
      <c r="F439" s="179">
        <v>0</v>
      </c>
      <c r="G439" s="180">
        <f>VLOOKUP(Tablo1345343423232342[[#This Row],[Ürün Kodu]],GMA!$A:$B,2,0)</f>
        <v>12.734615384615385</v>
      </c>
      <c r="H439" s="154">
        <v>0</v>
      </c>
      <c r="I439" s="21">
        <f>Tablo1345343423232342[[#This Row],[Adet Fiyatı
KDV HARİÇ
EURO/DOLAR]]-(Tablo1345343423232342[[#This Row],[Adet Fiyatı
KDV HARİÇ
EURO/DOLAR]]*Tablo1345343423232342[[#This Row],[İskonto]])</f>
        <v>12.734615384615385</v>
      </c>
      <c r="J439" s="21">
        <f>Tablo1345343423232342[[#This Row],[Miktar]]*Tablo1345343423232342[[#This Row],[İskontolu 
Birim Fiyat
KDV HARİÇ]]</f>
        <v>0</v>
      </c>
      <c r="K439" s="21">
        <f>Tablo1345343423232342[[#This Row],[İskontolu 
Toplam Fiyat
KDV HARİÇ]]*1.2</f>
        <v>0</v>
      </c>
      <c r="L439" s="162"/>
      <c r="M439" s="163">
        <f>Tablo1345343423232342[[#This Row],[Adet Fiyatı
KDV HARİÇ
EURO/DOLAR]]-(Tablo1345343423232342[[#This Row],[Adet Fiyatı
KDV HARİÇ
EURO/DOLAR]]*67%)</f>
        <v>4.2024230769230773</v>
      </c>
      <c r="N439" s="21">
        <f>Tablo1345343423232342[[#This Row],[Adet Fiyatı
KDV HARİÇ
EURO/DOLAR]]-(Tablo1345343423232342[[#This Row],[Adet Fiyatı
KDV HARİÇ
EURO/DOLAR]]*68%)</f>
        <v>4.0750769230769226</v>
      </c>
      <c r="O439" s="21">
        <f>Tablo1345343423232342[[#This Row],[Adet Fiyatı
KDV HARİÇ
EURO/DOLAR]]-(Tablo1345343423232342[[#This Row],[Adet Fiyatı
KDV HARİÇ
EURO/DOLAR]]*64%)</f>
        <v>4.5844615384615377</v>
      </c>
      <c r="P439" s="21">
        <f>Tablo1345343423232342[[#This Row],[Adet Fiyatı
KDV HARİÇ
EURO/DOLAR]]-(Tablo1345343423232342[[#This Row],[Adet Fiyatı
KDV HARİÇ
EURO/DOLAR]]*66%)</f>
        <v>4.3297692307692301</v>
      </c>
    </row>
    <row r="440" spans="2:16">
      <c r="B440" s="152">
        <v>3140</v>
      </c>
      <c r="C440" s="132" t="s">
        <v>1226</v>
      </c>
      <c r="D440" s="132" t="s">
        <v>1227</v>
      </c>
      <c r="E440" s="184" t="s">
        <v>42</v>
      </c>
      <c r="F440" s="179">
        <v>0</v>
      </c>
      <c r="G440" s="180">
        <f>VLOOKUP(Tablo1345343423232342[[#This Row],[Ürün Kodu]],GMA!$A:$B,2,0)</f>
        <v>54.280769230769231</v>
      </c>
      <c r="H440" s="154">
        <v>0</v>
      </c>
      <c r="I440" s="21">
        <f>Tablo1345343423232342[[#This Row],[Adet Fiyatı
KDV HARİÇ
EURO/DOLAR]]-(Tablo1345343423232342[[#This Row],[Adet Fiyatı
KDV HARİÇ
EURO/DOLAR]]*Tablo1345343423232342[[#This Row],[İskonto]])</f>
        <v>54.280769230769231</v>
      </c>
      <c r="J440" s="21">
        <f>Tablo1345343423232342[[#This Row],[Miktar]]*Tablo1345343423232342[[#This Row],[İskontolu 
Birim Fiyat
KDV HARİÇ]]</f>
        <v>0</v>
      </c>
      <c r="K440" s="21">
        <f>Tablo1345343423232342[[#This Row],[İskontolu 
Toplam Fiyat
KDV HARİÇ]]*1.2</f>
        <v>0</v>
      </c>
      <c r="L440" s="162"/>
      <c r="M440" s="163">
        <f>Tablo1345343423232342[[#This Row],[Adet Fiyatı
KDV HARİÇ
EURO/DOLAR]]-(Tablo1345343423232342[[#This Row],[Adet Fiyatı
KDV HARİÇ
EURO/DOLAR]]*67%)</f>
        <v>17.912653846153844</v>
      </c>
      <c r="N440" s="21">
        <f>Tablo1345343423232342[[#This Row],[Adet Fiyatı
KDV HARİÇ
EURO/DOLAR]]-(Tablo1345343423232342[[#This Row],[Adet Fiyatı
KDV HARİÇ
EURO/DOLAR]]*68%)</f>
        <v>17.369846153846154</v>
      </c>
      <c r="O440" s="21">
        <f>Tablo1345343423232342[[#This Row],[Adet Fiyatı
KDV HARİÇ
EURO/DOLAR]]-(Tablo1345343423232342[[#This Row],[Adet Fiyatı
KDV HARİÇ
EURO/DOLAR]]*64%)</f>
        <v>19.541076923076922</v>
      </c>
      <c r="P440" s="21">
        <f>Tablo1345343423232342[[#This Row],[Adet Fiyatı
KDV HARİÇ
EURO/DOLAR]]-(Tablo1345343423232342[[#This Row],[Adet Fiyatı
KDV HARİÇ
EURO/DOLAR]]*66%)</f>
        <v>18.455461538461535</v>
      </c>
    </row>
    <row r="441" spans="2:16">
      <c r="B441" s="157">
        <v>3145</v>
      </c>
      <c r="C441" s="132" t="s">
        <v>1228</v>
      </c>
      <c r="D441" s="132" t="s">
        <v>1229</v>
      </c>
      <c r="E441" s="184" t="s">
        <v>42</v>
      </c>
      <c r="F441" s="179">
        <v>0</v>
      </c>
      <c r="G441" s="180">
        <f>VLOOKUP(Tablo1345343423232342[[#This Row],[Ürün Kodu]],GMA!$A:$B,2,0)</f>
        <v>130.51923076923077</v>
      </c>
      <c r="H441" s="154">
        <v>0</v>
      </c>
      <c r="I441" s="21">
        <f>Tablo1345343423232342[[#This Row],[Adet Fiyatı
KDV HARİÇ
EURO/DOLAR]]-(Tablo1345343423232342[[#This Row],[Adet Fiyatı
KDV HARİÇ
EURO/DOLAR]]*Tablo1345343423232342[[#This Row],[İskonto]])</f>
        <v>130.51923076923077</v>
      </c>
      <c r="J441" s="21">
        <f>Tablo1345343423232342[[#This Row],[Miktar]]*Tablo1345343423232342[[#This Row],[İskontolu 
Birim Fiyat
KDV HARİÇ]]</f>
        <v>0</v>
      </c>
      <c r="K441" s="21">
        <f>Tablo1345343423232342[[#This Row],[İskontolu 
Toplam Fiyat
KDV HARİÇ]]*1.2</f>
        <v>0</v>
      </c>
      <c r="L441" s="162"/>
      <c r="M441" s="163">
        <f>Tablo1345343423232342[[#This Row],[Adet Fiyatı
KDV HARİÇ
EURO/DOLAR]]-(Tablo1345343423232342[[#This Row],[Adet Fiyatı
KDV HARİÇ
EURO/DOLAR]]*67%)</f>
        <v>43.07134615384615</v>
      </c>
      <c r="N441" s="21">
        <f>Tablo1345343423232342[[#This Row],[Adet Fiyatı
KDV HARİÇ
EURO/DOLAR]]-(Tablo1345343423232342[[#This Row],[Adet Fiyatı
KDV HARİÇ
EURO/DOLAR]]*68%)</f>
        <v>41.766153846153841</v>
      </c>
      <c r="O441" s="21">
        <f>Tablo1345343423232342[[#This Row],[Adet Fiyatı
KDV HARİÇ
EURO/DOLAR]]-(Tablo1345343423232342[[#This Row],[Adet Fiyatı
KDV HARİÇ
EURO/DOLAR]]*64%)</f>
        <v>46.986923076923077</v>
      </c>
      <c r="P441" s="21">
        <f>Tablo1345343423232342[[#This Row],[Adet Fiyatı
KDV HARİÇ
EURO/DOLAR]]-(Tablo1345343423232342[[#This Row],[Adet Fiyatı
KDV HARİÇ
EURO/DOLAR]]*66%)</f>
        <v>44.376538461538459</v>
      </c>
    </row>
    <row r="442" spans="2:16">
      <c r="B442" s="152">
        <v>3150</v>
      </c>
      <c r="C442" s="131" t="s">
        <v>1230</v>
      </c>
      <c r="D442" s="131" t="s">
        <v>1231</v>
      </c>
      <c r="E442" s="22"/>
      <c r="F442" s="161"/>
      <c r="G442" s="21"/>
      <c r="H442" s="154"/>
      <c r="I442" s="21"/>
      <c r="J442" s="21"/>
      <c r="K442" s="21"/>
      <c r="L442" s="162"/>
      <c r="M442" s="163"/>
      <c r="N442" s="21"/>
      <c r="O442" s="21"/>
      <c r="P442" s="21"/>
    </row>
    <row r="443" spans="2:16">
      <c r="B443" s="157">
        <v>3155</v>
      </c>
      <c r="C443" s="132" t="s">
        <v>1232</v>
      </c>
      <c r="D443" s="132" t="s">
        <v>1233</v>
      </c>
      <c r="E443" s="184" t="s">
        <v>42</v>
      </c>
      <c r="F443" s="179">
        <v>0</v>
      </c>
      <c r="G443" s="180">
        <f>VLOOKUP(Tablo1345343423232342[[#This Row],[Ürün Kodu]],GMA!$A:$B,2,0)</f>
        <v>2.0730769230769233</v>
      </c>
      <c r="H443" s="154">
        <v>0</v>
      </c>
      <c r="I443" s="21">
        <f>Tablo1345343423232342[[#This Row],[Adet Fiyatı
KDV HARİÇ
EURO/DOLAR]]-(Tablo1345343423232342[[#This Row],[Adet Fiyatı
KDV HARİÇ
EURO/DOLAR]]*Tablo1345343423232342[[#This Row],[İskonto]])</f>
        <v>2.0730769230769233</v>
      </c>
      <c r="J443" s="21">
        <f>Tablo1345343423232342[[#This Row],[Miktar]]*Tablo1345343423232342[[#This Row],[İskontolu 
Birim Fiyat
KDV HARİÇ]]</f>
        <v>0</v>
      </c>
      <c r="K443" s="21">
        <f>Tablo1345343423232342[[#This Row],[İskontolu 
Toplam Fiyat
KDV HARİÇ]]*1.2</f>
        <v>0</v>
      </c>
      <c r="L443" s="162"/>
      <c r="M443" s="163">
        <f>Tablo1345343423232342[[#This Row],[Adet Fiyatı
KDV HARİÇ
EURO/DOLAR]]-(Tablo1345343423232342[[#This Row],[Adet Fiyatı
KDV HARİÇ
EURO/DOLAR]]*67%)</f>
        <v>0.68411538461538468</v>
      </c>
      <c r="N443" s="21">
        <f>Tablo1345343423232342[[#This Row],[Adet Fiyatı
KDV HARİÇ
EURO/DOLAR]]-(Tablo1345343423232342[[#This Row],[Adet Fiyatı
KDV HARİÇ
EURO/DOLAR]]*68%)</f>
        <v>0.66338461538461524</v>
      </c>
      <c r="O443" s="21">
        <f>Tablo1345343423232342[[#This Row],[Adet Fiyatı
KDV HARİÇ
EURO/DOLAR]]-(Tablo1345343423232342[[#This Row],[Adet Fiyatı
KDV HARİÇ
EURO/DOLAR]]*64%)</f>
        <v>0.74630769230769234</v>
      </c>
      <c r="P443" s="21">
        <f>Tablo1345343423232342[[#This Row],[Adet Fiyatı
KDV HARİÇ
EURO/DOLAR]]-(Tablo1345343423232342[[#This Row],[Adet Fiyatı
KDV HARİÇ
EURO/DOLAR]]*66%)</f>
        <v>0.7048461538461539</v>
      </c>
    </row>
    <row r="444" spans="2:16">
      <c r="B444" s="152">
        <v>3160</v>
      </c>
      <c r="C444" s="132" t="s">
        <v>1234</v>
      </c>
      <c r="D444" s="132" t="s">
        <v>1235</v>
      </c>
      <c r="E444" s="184" t="s">
        <v>42</v>
      </c>
      <c r="F444" s="179">
        <v>0</v>
      </c>
      <c r="G444" s="180">
        <f>VLOOKUP(Tablo1345343423232342[[#This Row],[Ürün Kodu]],GMA!$A:$B,2,0)</f>
        <v>4.865384615384615</v>
      </c>
      <c r="H444" s="154">
        <v>0</v>
      </c>
      <c r="I444" s="21">
        <f>Tablo1345343423232342[[#This Row],[Adet Fiyatı
KDV HARİÇ
EURO/DOLAR]]-(Tablo1345343423232342[[#This Row],[Adet Fiyatı
KDV HARİÇ
EURO/DOLAR]]*Tablo1345343423232342[[#This Row],[İskonto]])</f>
        <v>4.865384615384615</v>
      </c>
      <c r="J444" s="21">
        <f>Tablo1345343423232342[[#This Row],[Miktar]]*Tablo1345343423232342[[#This Row],[İskontolu 
Birim Fiyat
KDV HARİÇ]]</f>
        <v>0</v>
      </c>
      <c r="K444" s="21">
        <f>Tablo1345343423232342[[#This Row],[İskontolu 
Toplam Fiyat
KDV HARİÇ]]*1.2</f>
        <v>0</v>
      </c>
      <c r="L444" s="162"/>
      <c r="M444" s="163">
        <f>Tablo1345343423232342[[#This Row],[Adet Fiyatı
KDV HARİÇ
EURO/DOLAR]]-(Tablo1345343423232342[[#This Row],[Adet Fiyatı
KDV HARİÇ
EURO/DOLAR]]*67%)</f>
        <v>1.6055769230769226</v>
      </c>
      <c r="N444" s="21">
        <f>Tablo1345343423232342[[#This Row],[Adet Fiyatı
KDV HARİÇ
EURO/DOLAR]]-(Tablo1345343423232342[[#This Row],[Adet Fiyatı
KDV HARİÇ
EURO/DOLAR]]*68%)</f>
        <v>1.5569230769230766</v>
      </c>
      <c r="O444" s="21">
        <f>Tablo1345343423232342[[#This Row],[Adet Fiyatı
KDV HARİÇ
EURO/DOLAR]]-(Tablo1345343423232342[[#This Row],[Adet Fiyatı
KDV HARİÇ
EURO/DOLAR]]*64%)</f>
        <v>1.7515384615384613</v>
      </c>
      <c r="P444" s="21">
        <f>Tablo1345343423232342[[#This Row],[Adet Fiyatı
KDV HARİÇ
EURO/DOLAR]]-(Tablo1345343423232342[[#This Row],[Adet Fiyatı
KDV HARİÇ
EURO/DOLAR]]*66%)</f>
        <v>1.6542307692307689</v>
      </c>
    </row>
    <row r="445" spans="2:16">
      <c r="B445" s="157">
        <v>3165</v>
      </c>
      <c r="C445" s="132" t="s">
        <v>1236</v>
      </c>
      <c r="D445" s="132" t="s">
        <v>1237</v>
      </c>
      <c r="E445" s="184" t="s">
        <v>42</v>
      </c>
      <c r="F445" s="179">
        <v>0</v>
      </c>
      <c r="G445" s="180">
        <f>VLOOKUP(Tablo1345343423232342[[#This Row],[Ürün Kodu]],GMA!$A:$B,2,0)</f>
        <v>5.6269230769230774</v>
      </c>
      <c r="H445" s="154">
        <v>0</v>
      </c>
      <c r="I445" s="21">
        <f>Tablo1345343423232342[[#This Row],[Adet Fiyatı
KDV HARİÇ
EURO/DOLAR]]-(Tablo1345343423232342[[#This Row],[Adet Fiyatı
KDV HARİÇ
EURO/DOLAR]]*Tablo1345343423232342[[#This Row],[İskonto]])</f>
        <v>5.6269230769230774</v>
      </c>
      <c r="J445" s="21">
        <f>Tablo1345343423232342[[#This Row],[Miktar]]*Tablo1345343423232342[[#This Row],[İskontolu 
Birim Fiyat
KDV HARİÇ]]</f>
        <v>0</v>
      </c>
      <c r="K445" s="21">
        <f>Tablo1345343423232342[[#This Row],[İskontolu 
Toplam Fiyat
KDV HARİÇ]]*1.2</f>
        <v>0</v>
      </c>
      <c r="L445" s="162"/>
      <c r="M445" s="163">
        <f>Tablo1345343423232342[[#This Row],[Adet Fiyatı
KDV HARİÇ
EURO/DOLAR]]-(Tablo1345343423232342[[#This Row],[Adet Fiyatı
KDV HARİÇ
EURO/DOLAR]]*67%)</f>
        <v>1.8568846153846152</v>
      </c>
      <c r="N445" s="21">
        <f>Tablo1345343423232342[[#This Row],[Adet Fiyatı
KDV HARİÇ
EURO/DOLAR]]-(Tablo1345343423232342[[#This Row],[Adet Fiyatı
KDV HARİÇ
EURO/DOLAR]]*68%)</f>
        <v>1.8006153846153845</v>
      </c>
      <c r="O445" s="21">
        <f>Tablo1345343423232342[[#This Row],[Adet Fiyatı
KDV HARİÇ
EURO/DOLAR]]-(Tablo1345343423232342[[#This Row],[Adet Fiyatı
KDV HARİÇ
EURO/DOLAR]]*64%)</f>
        <v>2.0256923076923079</v>
      </c>
      <c r="P445" s="21">
        <f>Tablo1345343423232342[[#This Row],[Adet Fiyatı
KDV HARİÇ
EURO/DOLAR]]-(Tablo1345343423232342[[#This Row],[Adet Fiyatı
KDV HARİÇ
EURO/DOLAR]]*66%)</f>
        <v>1.913153846153846</v>
      </c>
    </row>
    <row r="446" spans="2:16">
      <c r="B446" s="152">
        <v>3170</v>
      </c>
      <c r="C446" s="132" t="s">
        <v>1238</v>
      </c>
      <c r="D446" s="132" t="s">
        <v>1239</v>
      </c>
      <c r="E446" s="184" t="s">
        <v>42</v>
      </c>
      <c r="F446" s="179">
        <v>0</v>
      </c>
      <c r="G446" s="180">
        <f>VLOOKUP(Tablo1345343423232342[[#This Row],[Ürün Kodu]],GMA!$A:$B,2,0)</f>
        <v>7.4461538461538455</v>
      </c>
      <c r="H446" s="154">
        <v>0</v>
      </c>
      <c r="I446" s="21">
        <f>Tablo1345343423232342[[#This Row],[Adet Fiyatı
KDV HARİÇ
EURO/DOLAR]]-(Tablo1345343423232342[[#This Row],[Adet Fiyatı
KDV HARİÇ
EURO/DOLAR]]*Tablo1345343423232342[[#This Row],[İskonto]])</f>
        <v>7.4461538461538455</v>
      </c>
      <c r="J446" s="21">
        <f>Tablo1345343423232342[[#This Row],[Miktar]]*Tablo1345343423232342[[#This Row],[İskontolu 
Birim Fiyat
KDV HARİÇ]]</f>
        <v>0</v>
      </c>
      <c r="K446" s="21">
        <f>Tablo1345343423232342[[#This Row],[İskontolu 
Toplam Fiyat
KDV HARİÇ]]*1.2</f>
        <v>0</v>
      </c>
      <c r="L446" s="162"/>
      <c r="M446" s="163">
        <f>Tablo1345343423232342[[#This Row],[Adet Fiyatı
KDV HARİÇ
EURO/DOLAR]]-(Tablo1345343423232342[[#This Row],[Adet Fiyatı
KDV HARİÇ
EURO/DOLAR]]*67%)</f>
        <v>2.4572307692307689</v>
      </c>
      <c r="N446" s="21">
        <f>Tablo1345343423232342[[#This Row],[Adet Fiyatı
KDV HARİÇ
EURO/DOLAR]]-(Tablo1345343423232342[[#This Row],[Adet Fiyatı
KDV HARİÇ
EURO/DOLAR]]*68%)</f>
        <v>2.3827692307692301</v>
      </c>
      <c r="O446" s="21">
        <f>Tablo1345343423232342[[#This Row],[Adet Fiyatı
KDV HARİÇ
EURO/DOLAR]]-(Tablo1345343423232342[[#This Row],[Adet Fiyatı
KDV HARİÇ
EURO/DOLAR]]*64%)</f>
        <v>2.6806153846153844</v>
      </c>
      <c r="P446" s="21">
        <f>Tablo1345343423232342[[#This Row],[Adet Fiyatı
KDV HARİÇ
EURO/DOLAR]]-(Tablo1345343423232342[[#This Row],[Adet Fiyatı
KDV HARİÇ
EURO/DOLAR]]*66%)</f>
        <v>2.5316923076923068</v>
      </c>
    </row>
    <row r="447" spans="2:16">
      <c r="B447" s="157">
        <v>3175</v>
      </c>
      <c r="C447" s="132" t="s">
        <v>1240</v>
      </c>
      <c r="D447" s="132" t="s">
        <v>1241</v>
      </c>
      <c r="E447" s="184" t="s">
        <v>42</v>
      </c>
      <c r="F447" s="179">
        <v>0</v>
      </c>
      <c r="G447" s="180">
        <f>VLOOKUP(Tablo1345343423232342[[#This Row],[Ürün Kodu]],GMA!$A:$B,2,0)</f>
        <v>31.603846153846156</v>
      </c>
      <c r="H447" s="154">
        <v>0</v>
      </c>
      <c r="I447" s="21">
        <f>Tablo1345343423232342[[#This Row],[Adet Fiyatı
KDV HARİÇ
EURO/DOLAR]]-(Tablo1345343423232342[[#This Row],[Adet Fiyatı
KDV HARİÇ
EURO/DOLAR]]*Tablo1345343423232342[[#This Row],[İskonto]])</f>
        <v>31.603846153846156</v>
      </c>
      <c r="J447" s="21">
        <f>Tablo1345343423232342[[#This Row],[Miktar]]*Tablo1345343423232342[[#This Row],[İskontolu 
Birim Fiyat
KDV HARİÇ]]</f>
        <v>0</v>
      </c>
      <c r="K447" s="21">
        <f>Tablo1345343423232342[[#This Row],[İskontolu 
Toplam Fiyat
KDV HARİÇ]]*1.2</f>
        <v>0</v>
      </c>
      <c r="L447" s="162"/>
      <c r="M447" s="163">
        <f>Tablo1345343423232342[[#This Row],[Adet Fiyatı
KDV HARİÇ
EURO/DOLAR]]-(Tablo1345343423232342[[#This Row],[Adet Fiyatı
KDV HARİÇ
EURO/DOLAR]]*67%)</f>
        <v>10.429269230769229</v>
      </c>
      <c r="N447" s="21">
        <f>Tablo1345343423232342[[#This Row],[Adet Fiyatı
KDV HARİÇ
EURO/DOLAR]]-(Tablo1345343423232342[[#This Row],[Adet Fiyatı
KDV HARİÇ
EURO/DOLAR]]*68%)</f>
        <v>10.113230769230768</v>
      </c>
      <c r="O447" s="21">
        <f>Tablo1345343423232342[[#This Row],[Adet Fiyatı
KDV HARİÇ
EURO/DOLAR]]-(Tablo1345343423232342[[#This Row],[Adet Fiyatı
KDV HARİÇ
EURO/DOLAR]]*64%)</f>
        <v>11.377384615384617</v>
      </c>
      <c r="P447" s="21">
        <f>Tablo1345343423232342[[#This Row],[Adet Fiyatı
KDV HARİÇ
EURO/DOLAR]]-(Tablo1345343423232342[[#This Row],[Adet Fiyatı
KDV HARİÇ
EURO/DOLAR]]*66%)</f>
        <v>10.745307692307691</v>
      </c>
    </row>
    <row r="448" spans="2:16">
      <c r="B448" s="152">
        <v>3180</v>
      </c>
      <c r="C448" s="132" t="s">
        <v>1242</v>
      </c>
      <c r="D448" s="132" t="s">
        <v>1243</v>
      </c>
      <c r="E448" s="184" t="s">
        <v>42</v>
      </c>
      <c r="F448" s="179">
        <v>0</v>
      </c>
      <c r="G448" s="180">
        <f>VLOOKUP(Tablo1345343423232342[[#This Row],[Ürün Kodu]],GMA!$A:$B,2,0)</f>
        <v>75.857692307692304</v>
      </c>
      <c r="H448" s="154">
        <v>0</v>
      </c>
      <c r="I448" s="21">
        <f>Tablo1345343423232342[[#This Row],[Adet Fiyatı
KDV HARİÇ
EURO/DOLAR]]-(Tablo1345343423232342[[#This Row],[Adet Fiyatı
KDV HARİÇ
EURO/DOLAR]]*Tablo1345343423232342[[#This Row],[İskonto]])</f>
        <v>75.857692307692304</v>
      </c>
      <c r="J448" s="21">
        <f>Tablo1345343423232342[[#This Row],[Miktar]]*Tablo1345343423232342[[#This Row],[İskontolu 
Birim Fiyat
KDV HARİÇ]]</f>
        <v>0</v>
      </c>
      <c r="K448" s="21">
        <f>Tablo1345343423232342[[#This Row],[İskontolu 
Toplam Fiyat
KDV HARİÇ]]*1.2</f>
        <v>0</v>
      </c>
      <c r="L448" s="162"/>
      <c r="M448" s="163">
        <f>Tablo1345343423232342[[#This Row],[Adet Fiyatı
KDV HARİÇ
EURO/DOLAR]]-(Tablo1345343423232342[[#This Row],[Adet Fiyatı
KDV HARİÇ
EURO/DOLAR]]*67%)</f>
        <v>25.03303846153846</v>
      </c>
      <c r="N448" s="21">
        <f>Tablo1345343423232342[[#This Row],[Adet Fiyatı
KDV HARİÇ
EURO/DOLAR]]-(Tablo1345343423232342[[#This Row],[Adet Fiyatı
KDV HARİÇ
EURO/DOLAR]]*68%)</f>
        <v>24.27446153846153</v>
      </c>
      <c r="O448" s="21">
        <f>Tablo1345343423232342[[#This Row],[Adet Fiyatı
KDV HARİÇ
EURO/DOLAR]]-(Tablo1345343423232342[[#This Row],[Adet Fiyatı
KDV HARİÇ
EURO/DOLAR]]*64%)</f>
        <v>27.308769230769229</v>
      </c>
      <c r="P448" s="21">
        <f>Tablo1345343423232342[[#This Row],[Adet Fiyatı
KDV HARİÇ
EURO/DOLAR]]-(Tablo1345343423232342[[#This Row],[Adet Fiyatı
KDV HARİÇ
EURO/DOLAR]]*66%)</f>
        <v>25.791615384615383</v>
      </c>
    </row>
    <row r="449" spans="1:18">
      <c r="B449" s="157">
        <v>3185</v>
      </c>
      <c r="C449" s="132" t="s">
        <v>1244</v>
      </c>
      <c r="D449" s="132" t="s">
        <v>1245</v>
      </c>
      <c r="E449" s="184" t="s">
        <v>42</v>
      </c>
      <c r="F449" s="179">
        <v>0</v>
      </c>
      <c r="G449" s="180">
        <f>VLOOKUP(Tablo1345343423232342[[#This Row],[Ürün Kodu]],GMA!$A:$B,2,0)</f>
        <v>2.4538461538461536</v>
      </c>
      <c r="H449" s="154">
        <v>0</v>
      </c>
      <c r="I449" s="21">
        <f>Tablo1345343423232342[[#This Row],[Adet Fiyatı
KDV HARİÇ
EURO/DOLAR]]-(Tablo1345343423232342[[#This Row],[Adet Fiyatı
KDV HARİÇ
EURO/DOLAR]]*Tablo1345343423232342[[#This Row],[İskonto]])</f>
        <v>2.4538461538461536</v>
      </c>
      <c r="J449" s="21">
        <f>Tablo1345343423232342[[#This Row],[Miktar]]*Tablo1345343423232342[[#This Row],[İskontolu 
Birim Fiyat
KDV HARİÇ]]</f>
        <v>0</v>
      </c>
      <c r="K449" s="21">
        <f>Tablo1345343423232342[[#This Row],[İskontolu 
Toplam Fiyat
KDV HARİÇ]]*1.2</f>
        <v>0</v>
      </c>
      <c r="L449" s="162"/>
      <c r="M449" s="163">
        <f>Tablo1345343423232342[[#This Row],[Adet Fiyatı
KDV HARİÇ
EURO/DOLAR]]-(Tablo1345343423232342[[#This Row],[Adet Fiyatı
KDV HARİÇ
EURO/DOLAR]]*67%)</f>
        <v>0.80976923076923057</v>
      </c>
      <c r="N449" s="21">
        <f>Tablo1345343423232342[[#This Row],[Adet Fiyatı
KDV HARİÇ
EURO/DOLAR]]-(Tablo1345343423232342[[#This Row],[Adet Fiyatı
KDV HARİÇ
EURO/DOLAR]]*68%)</f>
        <v>0.78523076923076895</v>
      </c>
      <c r="O449" s="21">
        <f>Tablo1345343423232342[[#This Row],[Adet Fiyatı
KDV HARİÇ
EURO/DOLAR]]-(Tablo1345343423232342[[#This Row],[Adet Fiyatı
KDV HARİÇ
EURO/DOLAR]]*64%)</f>
        <v>0.88338461538461521</v>
      </c>
      <c r="P449" s="21">
        <f>Tablo1345343423232342[[#This Row],[Adet Fiyatı
KDV HARİÇ
EURO/DOLAR]]-(Tablo1345343423232342[[#This Row],[Adet Fiyatı
KDV HARİÇ
EURO/DOLAR]]*66%)</f>
        <v>0.83430769230769219</v>
      </c>
    </row>
    <row r="450" spans="1:18">
      <c r="B450" s="152">
        <v>3190</v>
      </c>
      <c r="C450" s="132" t="s">
        <v>1246</v>
      </c>
      <c r="D450" s="132" t="s">
        <v>1247</v>
      </c>
      <c r="E450" s="184" t="s">
        <v>42</v>
      </c>
      <c r="F450" s="179">
        <v>0</v>
      </c>
      <c r="G450" s="180">
        <f>VLOOKUP(Tablo1345343423232342[[#This Row],[Ürün Kodu]],GMA!$A:$B,2,0)</f>
        <v>5.7115384615384617</v>
      </c>
      <c r="H450" s="154">
        <v>0</v>
      </c>
      <c r="I450" s="21">
        <f>Tablo1345343423232342[[#This Row],[Adet Fiyatı
KDV HARİÇ
EURO/DOLAR]]-(Tablo1345343423232342[[#This Row],[Adet Fiyatı
KDV HARİÇ
EURO/DOLAR]]*Tablo1345343423232342[[#This Row],[İskonto]])</f>
        <v>5.7115384615384617</v>
      </c>
      <c r="J450" s="21">
        <f>Tablo1345343423232342[[#This Row],[Miktar]]*Tablo1345343423232342[[#This Row],[İskontolu 
Birim Fiyat
KDV HARİÇ]]</f>
        <v>0</v>
      </c>
      <c r="K450" s="21">
        <f>Tablo1345343423232342[[#This Row],[İskontolu 
Toplam Fiyat
KDV HARİÇ]]*1.2</f>
        <v>0</v>
      </c>
      <c r="L450" s="162"/>
      <c r="M450" s="163">
        <f>Tablo1345343423232342[[#This Row],[Adet Fiyatı
KDV HARİÇ
EURO/DOLAR]]-(Tablo1345343423232342[[#This Row],[Adet Fiyatı
KDV HARİÇ
EURO/DOLAR]]*67%)</f>
        <v>1.884807692307692</v>
      </c>
      <c r="N450" s="21">
        <f>Tablo1345343423232342[[#This Row],[Adet Fiyatı
KDV HARİÇ
EURO/DOLAR]]-(Tablo1345343423232342[[#This Row],[Adet Fiyatı
KDV HARİÇ
EURO/DOLAR]]*68%)</f>
        <v>1.8276923076923075</v>
      </c>
      <c r="O450" s="21">
        <f>Tablo1345343423232342[[#This Row],[Adet Fiyatı
KDV HARİÇ
EURO/DOLAR]]-(Tablo1345343423232342[[#This Row],[Adet Fiyatı
KDV HARİÇ
EURO/DOLAR]]*64%)</f>
        <v>2.0561538461538462</v>
      </c>
      <c r="P450" s="21">
        <f>Tablo1345343423232342[[#This Row],[Adet Fiyatı
KDV HARİÇ
EURO/DOLAR]]-(Tablo1345343423232342[[#This Row],[Adet Fiyatı
KDV HARİÇ
EURO/DOLAR]]*66%)</f>
        <v>1.9419230769230769</v>
      </c>
    </row>
    <row r="451" spans="1:18">
      <c r="B451" s="157">
        <v>3195</v>
      </c>
      <c r="C451" s="132" t="s">
        <v>1248</v>
      </c>
      <c r="D451" s="132" t="s">
        <v>1249</v>
      </c>
      <c r="E451" s="184" t="s">
        <v>42</v>
      </c>
      <c r="F451" s="179">
        <v>0</v>
      </c>
      <c r="G451" s="180">
        <f>VLOOKUP(Tablo1345343423232342[[#This Row],[Ürün Kodu]],GMA!$A:$B,2,0)</f>
        <v>6.6423076923076927</v>
      </c>
      <c r="H451" s="154">
        <v>0</v>
      </c>
      <c r="I451" s="21">
        <f>Tablo1345343423232342[[#This Row],[Adet Fiyatı
KDV HARİÇ
EURO/DOLAR]]-(Tablo1345343423232342[[#This Row],[Adet Fiyatı
KDV HARİÇ
EURO/DOLAR]]*Tablo1345343423232342[[#This Row],[İskonto]])</f>
        <v>6.6423076923076927</v>
      </c>
      <c r="J451" s="21">
        <f>Tablo1345343423232342[[#This Row],[Miktar]]*Tablo1345343423232342[[#This Row],[İskontolu 
Birim Fiyat
KDV HARİÇ]]</f>
        <v>0</v>
      </c>
      <c r="K451" s="21">
        <f>Tablo1345343423232342[[#This Row],[İskontolu 
Toplam Fiyat
KDV HARİÇ]]*1.2</f>
        <v>0</v>
      </c>
      <c r="L451" s="162"/>
      <c r="M451" s="163">
        <f>Tablo1345343423232342[[#This Row],[Adet Fiyatı
KDV HARİÇ
EURO/DOLAR]]-(Tablo1345343423232342[[#This Row],[Adet Fiyatı
KDV HARİÇ
EURO/DOLAR]]*67%)</f>
        <v>2.1919615384615385</v>
      </c>
      <c r="N451" s="21">
        <f>Tablo1345343423232342[[#This Row],[Adet Fiyatı
KDV HARİÇ
EURO/DOLAR]]-(Tablo1345343423232342[[#This Row],[Adet Fiyatı
KDV HARİÇ
EURO/DOLAR]]*68%)</f>
        <v>2.1255384615384614</v>
      </c>
      <c r="O451" s="21">
        <f>Tablo1345343423232342[[#This Row],[Adet Fiyatı
KDV HARİÇ
EURO/DOLAR]]-(Tablo1345343423232342[[#This Row],[Adet Fiyatı
KDV HARİÇ
EURO/DOLAR]]*64%)</f>
        <v>2.391230769230769</v>
      </c>
      <c r="P451" s="21">
        <f>Tablo1345343423232342[[#This Row],[Adet Fiyatı
KDV HARİÇ
EURO/DOLAR]]-(Tablo1345343423232342[[#This Row],[Adet Fiyatı
KDV HARİÇ
EURO/DOLAR]]*66%)</f>
        <v>2.2583846153846157</v>
      </c>
    </row>
    <row r="452" spans="1:18">
      <c r="B452" s="152">
        <v>3200</v>
      </c>
      <c r="C452" s="132" t="s">
        <v>1250</v>
      </c>
      <c r="D452" s="132" t="s">
        <v>1251</v>
      </c>
      <c r="E452" s="184" t="s">
        <v>42</v>
      </c>
      <c r="F452" s="179">
        <v>0</v>
      </c>
      <c r="G452" s="180">
        <f>VLOOKUP(Tablo1345343423232342[[#This Row],[Ürün Kodu]],GMA!$A:$B,2,0)</f>
        <v>8.842307692307692</v>
      </c>
      <c r="H452" s="154">
        <v>0</v>
      </c>
      <c r="I452" s="21">
        <f>Tablo1345343423232342[[#This Row],[Adet Fiyatı
KDV HARİÇ
EURO/DOLAR]]-(Tablo1345343423232342[[#This Row],[Adet Fiyatı
KDV HARİÇ
EURO/DOLAR]]*Tablo1345343423232342[[#This Row],[İskonto]])</f>
        <v>8.842307692307692</v>
      </c>
      <c r="J452" s="21">
        <f>Tablo1345343423232342[[#This Row],[Miktar]]*Tablo1345343423232342[[#This Row],[İskontolu 
Birim Fiyat
KDV HARİÇ]]</f>
        <v>0</v>
      </c>
      <c r="K452" s="21">
        <f>Tablo1345343423232342[[#This Row],[İskontolu 
Toplam Fiyat
KDV HARİÇ]]*1.2</f>
        <v>0</v>
      </c>
      <c r="L452" s="162"/>
      <c r="M452" s="163">
        <f>Tablo1345343423232342[[#This Row],[Adet Fiyatı
KDV HARİÇ
EURO/DOLAR]]-(Tablo1345343423232342[[#This Row],[Adet Fiyatı
KDV HARİÇ
EURO/DOLAR]]*67%)</f>
        <v>2.9179615384615376</v>
      </c>
      <c r="N452" s="21">
        <f>Tablo1345343423232342[[#This Row],[Adet Fiyatı
KDV HARİÇ
EURO/DOLAR]]-(Tablo1345343423232342[[#This Row],[Adet Fiyatı
KDV HARİÇ
EURO/DOLAR]]*68%)</f>
        <v>2.8295384615384611</v>
      </c>
      <c r="O452" s="21">
        <f>Tablo1345343423232342[[#This Row],[Adet Fiyatı
KDV HARİÇ
EURO/DOLAR]]-(Tablo1345343423232342[[#This Row],[Adet Fiyatı
KDV HARİÇ
EURO/DOLAR]]*64%)</f>
        <v>3.1832307692307689</v>
      </c>
      <c r="P452" s="21">
        <f>Tablo1345343423232342[[#This Row],[Adet Fiyatı
KDV HARİÇ
EURO/DOLAR]]-(Tablo1345343423232342[[#This Row],[Adet Fiyatı
KDV HARİÇ
EURO/DOLAR]]*66%)</f>
        <v>3.006384615384615</v>
      </c>
    </row>
    <row r="453" spans="1:18">
      <c r="B453" s="157">
        <v>3205</v>
      </c>
      <c r="C453" s="132" t="s">
        <v>1252</v>
      </c>
      <c r="D453" s="132" t="s">
        <v>1253</v>
      </c>
      <c r="E453" s="184" t="s">
        <v>42</v>
      </c>
      <c r="F453" s="179">
        <v>0</v>
      </c>
      <c r="G453" s="180">
        <f>VLOOKUP(Tablo1345343423232342[[#This Row],[Ürün Kodu]],GMA!$A:$B,2,0)</f>
        <v>37.484615384615381</v>
      </c>
      <c r="H453" s="154">
        <v>0</v>
      </c>
      <c r="I453" s="21">
        <f>Tablo1345343423232342[[#This Row],[Adet Fiyatı
KDV HARİÇ
EURO/DOLAR]]-(Tablo1345343423232342[[#This Row],[Adet Fiyatı
KDV HARİÇ
EURO/DOLAR]]*Tablo1345343423232342[[#This Row],[İskonto]])</f>
        <v>37.484615384615381</v>
      </c>
      <c r="J453" s="21">
        <f>Tablo1345343423232342[[#This Row],[Miktar]]*Tablo1345343423232342[[#This Row],[İskontolu 
Birim Fiyat
KDV HARİÇ]]</f>
        <v>0</v>
      </c>
      <c r="K453" s="21">
        <f>Tablo1345343423232342[[#This Row],[İskontolu 
Toplam Fiyat
KDV HARİÇ]]*1.2</f>
        <v>0</v>
      </c>
      <c r="L453" s="162"/>
      <c r="M453" s="163">
        <f>Tablo1345343423232342[[#This Row],[Adet Fiyatı
KDV HARİÇ
EURO/DOLAR]]-(Tablo1345343423232342[[#This Row],[Adet Fiyatı
KDV HARİÇ
EURO/DOLAR]]*67%)</f>
        <v>12.369923076923076</v>
      </c>
      <c r="N453" s="21">
        <f>Tablo1345343423232342[[#This Row],[Adet Fiyatı
KDV HARİÇ
EURO/DOLAR]]-(Tablo1345343423232342[[#This Row],[Adet Fiyatı
KDV HARİÇ
EURO/DOLAR]]*68%)</f>
        <v>11.995076923076919</v>
      </c>
      <c r="O453" s="21">
        <f>Tablo1345343423232342[[#This Row],[Adet Fiyatı
KDV HARİÇ
EURO/DOLAR]]-(Tablo1345343423232342[[#This Row],[Adet Fiyatı
KDV HARİÇ
EURO/DOLAR]]*64%)</f>
        <v>13.494461538461536</v>
      </c>
      <c r="P453" s="21">
        <f>Tablo1345343423232342[[#This Row],[Adet Fiyatı
KDV HARİÇ
EURO/DOLAR]]-(Tablo1345343423232342[[#This Row],[Adet Fiyatı
KDV HARİÇ
EURO/DOLAR]]*66%)</f>
        <v>12.744769230769229</v>
      </c>
    </row>
    <row r="454" spans="1:18">
      <c r="B454" s="152">
        <v>3210</v>
      </c>
      <c r="C454" s="132" t="s">
        <v>1254</v>
      </c>
      <c r="D454" s="132" t="s">
        <v>1255</v>
      </c>
      <c r="E454" s="184" t="s">
        <v>42</v>
      </c>
      <c r="F454" s="179">
        <v>0</v>
      </c>
      <c r="G454" s="180">
        <f>VLOOKUP(Tablo1345343423232342[[#This Row],[Ürün Kodu]],GMA!$A:$B,2,0)</f>
        <v>90.073076923076925</v>
      </c>
      <c r="H454" s="154">
        <v>0</v>
      </c>
      <c r="I454" s="21">
        <f>Tablo1345343423232342[[#This Row],[Adet Fiyatı
KDV HARİÇ
EURO/DOLAR]]-(Tablo1345343423232342[[#This Row],[Adet Fiyatı
KDV HARİÇ
EURO/DOLAR]]*Tablo1345343423232342[[#This Row],[İskonto]])</f>
        <v>90.073076923076925</v>
      </c>
      <c r="J454" s="21">
        <f>Tablo1345343423232342[[#This Row],[Miktar]]*Tablo1345343423232342[[#This Row],[İskontolu 
Birim Fiyat
KDV HARİÇ]]</f>
        <v>0</v>
      </c>
      <c r="K454" s="21">
        <f>Tablo1345343423232342[[#This Row],[İskontolu 
Toplam Fiyat
KDV HARİÇ]]*1.2</f>
        <v>0</v>
      </c>
      <c r="L454" s="162"/>
      <c r="M454" s="163">
        <f>Tablo1345343423232342[[#This Row],[Adet Fiyatı
KDV HARİÇ
EURO/DOLAR]]-(Tablo1345343423232342[[#This Row],[Adet Fiyatı
KDV HARİÇ
EURO/DOLAR]]*67%)</f>
        <v>29.724115384615381</v>
      </c>
      <c r="N454" s="21">
        <f>Tablo1345343423232342[[#This Row],[Adet Fiyatı
KDV HARİÇ
EURO/DOLAR]]-(Tablo1345343423232342[[#This Row],[Adet Fiyatı
KDV HARİÇ
EURO/DOLAR]]*68%)</f>
        <v>28.823384615384612</v>
      </c>
      <c r="O454" s="21">
        <f>Tablo1345343423232342[[#This Row],[Adet Fiyatı
KDV HARİÇ
EURO/DOLAR]]-(Tablo1345343423232342[[#This Row],[Adet Fiyatı
KDV HARİÇ
EURO/DOLAR]]*64%)</f>
        <v>32.426307692307695</v>
      </c>
      <c r="P454" s="21">
        <f>Tablo1345343423232342[[#This Row],[Adet Fiyatı
KDV HARİÇ
EURO/DOLAR]]-(Tablo1345343423232342[[#This Row],[Adet Fiyatı
KDV HARİÇ
EURO/DOLAR]]*66%)</f>
        <v>30.62484615384615</v>
      </c>
    </row>
    <row r="455" spans="1:18">
      <c r="B455" s="157">
        <v>3215</v>
      </c>
      <c r="C455" s="132" t="s">
        <v>1256</v>
      </c>
      <c r="D455" s="132" t="s">
        <v>1257</v>
      </c>
      <c r="E455" s="184" t="s">
        <v>42</v>
      </c>
      <c r="F455" s="179">
        <v>0</v>
      </c>
      <c r="G455" s="180">
        <f>VLOOKUP(Tablo1345343423232342[[#This Row],[Ürün Kodu]],GMA!$A:$B,2,0)</f>
        <v>21.45</v>
      </c>
      <c r="H455" s="154">
        <v>0</v>
      </c>
      <c r="I455" s="21">
        <f>Tablo1345343423232342[[#This Row],[Adet Fiyatı
KDV HARİÇ
EURO/DOLAR]]-(Tablo1345343423232342[[#This Row],[Adet Fiyatı
KDV HARİÇ
EURO/DOLAR]]*Tablo1345343423232342[[#This Row],[İskonto]])</f>
        <v>21.45</v>
      </c>
      <c r="J455" s="21">
        <f>Tablo1345343423232342[[#This Row],[Miktar]]*Tablo1345343423232342[[#This Row],[İskontolu 
Birim Fiyat
KDV HARİÇ]]</f>
        <v>0</v>
      </c>
      <c r="K455" s="21">
        <f>Tablo1345343423232342[[#This Row],[İskontolu 
Toplam Fiyat
KDV HARİÇ]]*1.2</f>
        <v>0</v>
      </c>
      <c r="L455" s="162"/>
      <c r="M455" s="163">
        <f>Tablo1345343423232342[[#This Row],[Adet Fiyatı
KDV HARİÇ
EURO/DOLAR]]-(Tablo1345343423232342[[#This Row],[Adet Fiyatı
KDV HARİÇ
EURO/DOLAR]]*67%)</f>
        <v>7.0784999999999982</v>
      </c>
      <c r="N455" s="21">
        <f>Tablo1345343423232342[[#This Row],[Adet Fiyatı
KDV HARİÇ
EURO/DOLAR]]-(Tablo1345343423232342[[#This Row],[Adet Fiyatı
KDV HARİÇ
EURO/DOLAR]]*68%)</f>
        <v>6.863999999999999</v>
      </c>
      <c r="O455" s="21">
        <f>Tablo1345343423232342[[#This Row],[Adet Fiyatı
KDV HARİÇ
EURO/DOLAR]]-(Tablo1345343423232342[[#This Row],[Adet Fiyatı
KDV HARİÇ
EURO/DOLAR]]*64%)</f>
        <v>7.7219999999999995</v>
      </c>
      <c r="P455" s="21">
        <f>Tablo1345343423232342[[#This Row],[Adet Fiyatı
KDV HARİÇ
EURO/DOLAR]]-(Tablo1345343423232342[[#This Row],[Adet Fiyatı
KDV HARİÇ
EURO/DOLAR]]*66%)</f>
        <v>7.2929999999999993</v>
      </c>
    </row>
    <row r="456" spans="1:18">
      <c r="B456" s="152">
        <v>3220</v>
      </c>
      <c r="C456" s="132" t="s">
        <v>1258</v>
      </c>
      <c r="D456" s="132" t="s">
        <v>1259</v>
      </c>
      <c r="E456" s="184" t="s">
        <v>42</v>
      </c>
      <c r="F456" s="179">
        <v>0</v>
      </c>
      <c r="G456" s="180">
        <f>VLOOKUP(Tablo1345343423232342[[#This Row],[Ürün Kodu]],GMA!$A:$B,2,0)</f>
        <v>41.969230769230762</v>
      </c>
      <c r="H456" s="154">
        <v>0</v>
      </c>
      <c r="I456" s="21">
        <f>Tablo1345343423232342[[#This Row],[Adet Fiyatı
KDV HARİÇ
EURO/DOLAR]]-(Tablo1345343423232342[[#This Row],[Adet Fiyatı
KDV HARİÇ
EURO/DOLAR]]*Tablo1345343423232342[[#This Row],[İskonto]])</f>
        <v>41.969230769230762</v>
      </c>
      <c r="J456" s="21">
        <f>Tablo1345343423232342[[#This Row],[Miktar]]*Tablo1345343423232342[[#This Row],[İskontolu 
Birim Fiyat
KDV HARİÇ]]</f>
        <v>0</v>
      </c>
      <c r="K456" s="21">
        <f>Tablo1345343423232342[[#This Row],[İskontolu 
Toplam Fiyat
KDV HARİÇ]]*1.2</f>
        <v>0</v>
      </c>
      <c r="L456" s="162"/>
      <c r="M456" s="163">
        <f>Tablo1345343423232342[[#This Row],[Adet Fiyatı
KDV HARİÇ
EURO/DOLAR]]-(Tablo1345343423232342[[#This Row],[Adet Fiyatı
KDV HARİÇ
EURO/DOLAR]]*67%)</f>
        <v>13.849846153846151</v>
      </c>
      <c r="N456" s="21">
        <f>Tablo1345343423232342[[#This Row],[Adet Fiyatı
KDV HARİÇ
EURO/DOLAR]]-(Tablo1345343423232342[[#This Row],[Adet Fiyatı
KDV HARİÇ
EURO/DOLAR]]*68%)</f>
        <v>13.430153846153843</v>
      </c>
      <c r="O456" s="21">
        <f>Tablo1345343423232342[[#This Row],[Adet Fiyatı
KDV HARİÇ
EURO/DOLAR]]-(Tablo1345343423232342[[#This Row],[Adet Fiyatı
KDV HARİÇ
EURO/DOLAR]]*64%)</f>
        <v>15.108923076923073</v>
      </c>
      <c r="P456" s="21">
        <f>Tablo1345343423232342[[#This Row],[Adet Fiyatı
KDV HARİÇ
EURO/DOLAR]]-(Tablo1345343423232342[[#This Row],[Adet Fiyatı
KDV HARİÇ
EURO/DOLAR]]*66%)</f>
        <v>14.269538461538456</v>
      </c>
    </row>
    <row r="457" spans="1:18">
      <c r="B457" s="157">
        <v>3225</v>
      </c>
      <c r="C457" s="132" t="s">
        <v>1260</v>
      </c>
      <c r="D457" s="132" t="s">
        <v>1261</v>
      </c>
      <c r="E457" s="184" t="s">
        <v>42</v>
      </c>
      <c r="F457" s="179">
        <v>0</v>
      </c>
      <c r="G457" s="180">
        <f>VLOOKUP(Tablo1345343423232342[[#This Row],[Ürün Kodu]],GMA!$A:$B,2,0)</f>
        <v>100.86153846153846</v>
      </c>
      <c r="H457" s="154">
        <v>0</v>
      </c>
      <c r="I457" s="21">
        <f>Tablo1345343423232342[[#This Row],[Adet Fiyatı
KDV HARİÇ
EURO/DOLAR]]-(Tablo1345343423232342[[#This Row],[Adet Fiyatı
KDV HARİÇ
EURO/DOLAR]]*Tablo1345343423232342[[#This Row],[İskonto]])</f>
        <v>100.86153846153846</v>
      </c>
      <c r="J457" s="21">
        <f>Tablo1345343423232342[[#This Row],[Miktar]]*Tablo1345343423232342[[#This Row],[İskontolu 
Birim Fiyat
KDV HARİÇ]]</f>
        <v>0</v>
      </c>
      <c r="K457" s="21">
        <f>Tablo1345343423232342[[#This Row],[İskontolu 
Toplam Fiyat
KDV HARİÇ]]*1.2</f>
        <v>0</v>
      </c>
      <c r="L457" s="162"/>
      <c r="M457" s="163">
        <f>Tablo1345343423232342[[#This Row],[Adet Fiyatı
KDV HARİÇ
EURO/DOLAR]]-(Tablo1345343423232342[[#This Row],[Adet Fiyatı
KDV HARİÇ
EURO/DOLAR]]*67%)</f>
        <v>33.284307692307692</v>
      </c>
      <c r="N457" s="21">
        <f>Tablo1345343423232342[[#This Row],[Adet Fiyatı
KDV HARİÇ
EURO/DOLAR]]-(Tablo1345343423232342[[#This Row],[Adet Fiyatı
KDV HARİÇ
EURO/DOLAR]]*68%)</f>
        <v>32.275692307692296</v>
      </c>
      <c r="O457" s="21">
        <f>Tablo1345343423232342[[#This Row],[Adet Fiyatı
KDV HARİÇ
EURO/DOLAR]]-(Tablo1345343423232342[[#This Row],[Adet Fiyatı
KDV HARİÇ
EURO/DOLAR]]*64%)</f>
        <v>36.310153846153838</v>
      </c>
      <c r="P457" s="21">
        <f>Tablo1345343423232342[[#This Row],[Adet Fiyatı
KDV HARİÇ
EURO/DOLAR]]-(Tablo1345343423232342[[#This Row],[Adet Fiyatı
KDV HARİÇ
EURO/DOLAR]]*66%)</f>
        <v>34.292923076923074</v>
      </c>
    </row>
    <row r="458" spans="1:18" s="160" customFormat="1">
      <c r="A458" s="156"/>
      <c r="B458" s="152">
        <v>3230</v>
      </c>
      <c r="C458" s="174" t="s">
        <v>749</v>
      </c>
      <c r="D458" s="174" t="s">
        <v>1262</v>
      </c>
      <c r="E458" s="22"/>
      <c r="F458" s="161"/>
      <c r="G458" s="21"/>
      <c r="H458" s="154"/>
      <c r="I458" s="21"/>
      <c r="J458" s="21"/>
      <c r="K458" s="21"/>
      <c r="L458" s="162"/>
      <c r="M458" s="163"/>
      <c r="N458" s="21"/>
      <c r="O458" s="21"/>
      <c r="P458" s="21"/>
      <c r="Q458" s="9"/>
      <c r="R458" s="9"/>
    </row>
    <row r="459" spans="1:18">
      <c r="B459" s="157">
        <v>3235</v>
      </c>
      <c r="C459" s="175" t="s">
        <v>306</v>
      </c>
      <c r="D459" s="175" t="s">
        <v>1263</v>
      </c>
      <c r="E459" s="22" t="s">
        <v>42</v>
      </c>
      <c r="F459" s="161">
        <v>0</v>
      </c>
      <c r="G459" s="21">
        <f>VLOOKUP(Tablo1345343423232342[[#This Row],[Ürün Kodu]],GMA!$A:$B,2,0)</f>
        <v>34.695157894736845</v>
      </c>
      <c r="H459" s="154">
        <v>0</v>
      </c>
      <c r="I459" s="21">
        <f>Tablo1345343423232342[[#This Row],[Adet Fiyatı
KDV HARİÇ
EURO/DOLAR]]-(Tablo1345343423232342[[#This Row],[Adet Fiyatı
KDV HARİÇ
EURO/DOLAR]]*Tablo1345343423232342[[#This Row],[İskonto]])</f>
        <v>34.695157894736845</v>
      </c>
      <c r="J459" s="21">
        <f>Tablo1345343423232342[[#This Row],[Miktar]]*Tablo1345343423232342[[#This Row],[İskontolu 
Birim Fiyat
KDV HARİÇ]]</f>
        <v>0</v>
      </c>
      <c r="K459" s="21">
        <f>Tablo1345343423232342[[#This Row],[İskontolu 
Toplam Fiyat
KDV HARİÇ]]*1.2</f>
        <v>0</v>
      </c>
      <c r="L459" s="162"/>
      <c r="M459" s="163">
        <f>Tablo1345343423232342[[#This Row],[Adet Fiyatı
KDV HARİÇ
EURO/DOLAR]]-(Tablo1345343423232342[[#This Row],[Adet Fiyatı
KDV HARİÇ
EURO/DOLAR]]*67%)</f>
        <v>11.449402105263157</v>
      </c>
      <c r="N459" s="21">
        <f>Tablo1345343423232342[[#This Row],[Adet Fiyatı
KDV HARİÇ
EURO/DOLAR]]-(Tablo1345343423232342[[#This Row],[Adet Fiyatı
KDV HARİÇ
EURO/DOLAR]]*68%)</f>
        <v>11.102450526315788</v>
      </c>
      <c r="O459" s="21">
        <f>Tablo1345343423232342[[#This Row],[Adet Fiyatı
KDV HARİÇ
EURO/DOLAR]]-(Tablo1345343423232342[[#This Row],[Adet Fiyatı
KDV HARİÇ
EURO/DOLAR]]*64%)</f>
        <v>12.490256842105264</v>
      </c>
      <c r="P459" s="21">
        <f>Tablo1345343423232342[[#This Row],[Adet Fiyatı
KDV HARİÇ
EURO/DOLAR]]-(Tablo1345343423232342[[#This Row],[Adet Fiyatı
KDV HARİÇ
EURO/DOLAR]]*66%)</f>
        <v>11.796353684210526</v>
      </c>
    </row>
    <row r="460" spans="1:18">
      <c r="B460" s="152">
        <v>3240</v>
      </c>
      <c r="C460" s="190" t="s">
        <v>888</v>
      </c>
      <c r="D460" s="190" t="s">
        <v>1264</v>
      </c>
      <c r="E460" s="184" t="s">
        <v>42</v>
      </c>
      <c r="F460" s="179">
        <v>0</v>
      </c>
      <c r="G460" s="180">
        <f>VLOOKUP(Tablo1345343423232342[[#This Row],[Ürün Kodu]],GMA!$A:$B,2,0)</f>
        <v>37.263157894736842</v>
      </c>
      <c r="H460" s="154">
        <v>0</v>
      </c>
      <c r="I460" s="21">
        <f>Tablo1345343423232342[[#This Row],[Adet Fiyatı
KDV HARİÇ
EURO/DOLAR]]-(Tablo1345343423232342[[#This Row],[Adet Fiyatı
KDV HARİÇ
EURO/DOLAR]]*Tablo1345343423232342[[#This Row],[İskonto]])</f>
        <v>37.263157894736842</v>
      </c>
      <c r="J460" s="21">
        <f>Tablo1345343423232342[[#This Row],[Miktar]]*Tablo1345343423232342[[#This Row],[İskontolu 
Birim Fiyat
KDV HARİÇ]]</f>
        <v>0</v>
      </c>
      <c r="K460" s="21">
        <f>Tablo1345343423232342[[#This Row],[İskontolu 
Toplam Fiyat
KDV HARİÇ]]*1.2</f>
        <v>0</v>
      </c>
      <c r="L460" s="162"/>
      <c r="M460" s="163">
        <f>Tablo1345343423232342[[#This Row],[Adet Fiyatı
KDV HARİÇ
EURO/DOLAR]]-(Tablo1345343423232342[[#This Row],[Adet Fiyatı
KDV HARİÇ
EURO/DOLAR]]*67%)</f>
        <v>12.296842105263156</v>
      </c>
      <c r="N460" s="21">
        <f>Tablo1345343423232342[[#This Row],[Adet Fiyatı
KDV HARİÇ
EURO/DOLAR]]-(Tablo1345343423232342[[#This Row],[Adet Fiyatı
KDV HARİÇ
EURO/DOLAR]]*68%)</f>
        <v>11.924210526315786</v>
      </c>
      <c r="O460" s="21">
        <f>Tablo1345343423232342[[#This Row],[Adet Fiyatı
KDV HARİÇ
EURO/DOLAR]]-(Tablo1345343423232342[[#This Row],[Adet Fiyatı
KDV HARİÇ
EURO/DOLAR]]*64%)</f>
        <v>13.414736842105263</v>
      </c>
      <c r="P460" s="21">
        <f>Tablo1345343423232342[[#This Row],[Adet Fiyatı
KDV HARİÇ
EURO/DOLAR]]-(Tablo1345343423232342[[#This Row],[Adet Fiyatı
KDV HARİÇ
EURO/DOLAR]]*66%)</f>
        <v>12.669473684210526</v>
      </c>
    </row>
    <row r="461" spans="1:18">
      <c r="B461" s="157">
        <v>3245</v>
      </c>
      <c r="C461" s="175" t="s">
        <v>309</v>
      </c>
      <c r="D461" s="175" t="s">
        <v>1265</v>
      </c>
      <c r="E461" s="22" t="s">
        <v>42</v>
      </c>
      <c r="F461" s="161">
        <v>0</v>
      </c>
      <c r="G461" s="21">
        <f>VLOOKUP(Tablo1345343423232342[[#This Row],[Ürün Kodu]],GMA!$A:$B,2,0)</f>
        <v>21.652631578947371</v>
      </c>
      <c r="H461" s="154">
        <v>0</v>
      </c>
      <c r="I461" s="21">
        <f>Tablo1345343423232342[[#This Row],[Adet Fiyatı
KDV HARİÇ
EURO/DOLAR]]-(Tablo1345343423232342[[#This Row],[Adet Fiyatı
KDV HARİÇ
EURO/DOLAR]]*Tablo1345343423232342[[#This Row],[İskonto]])</f>
        <v>21.652631578947371</v>
      </c>
      <c r="J461" s="21">
        <f>Tablo1345343423232342[[#This Row],[Miktar]]*Tablo1345343423232342[[#This Row],[İskontolu 
Birim Fiyat
KDV HARİÇ]]</f>
        <v>0</v>
      </c>
      <c r="K461" s="21">
        <f>Tablo1345343423232342[[#This Row],[İskontolu 
Toplam Fiyat
KDV HARİÇ]]*1.2</f>
        <v>0</v>
      </c>
      <c r="L461" s="162"/>
      <c r="M461" s="163">
        <f>Tablo1345343423232342[[#This Row],[Adet Fiyatı
KDV HARİÇ
EURO/DOLAR]]-(Tablo1345343423232342[[#This Row],[Adet Fiyatı
KDV HARİÇ
EURO/DOLAR]]*67%)</f>
        <v>7.1453684210526323</v>
      </c>
      <c r="N461" s="21">
        <f>Tablo1345343423232342[[#This Row],[Adet Fiyatı
KDV HARİÇ
EURO/DOLAR]]-(Tablo1345343423232342[[#This Row],[Adet Fiyatı
KDV HARİÇ
EURO/DOLAR]]*68%)</f>
        <v>6.9288421052631577</v>
      </c>
      <c r="O461" s="21">
        <f>Tablo1345343423232342[[#This Row],[Adet Fiyatı
KDV HARİÇ
EURO/DOLAR]]-(Tablo1345343423232342[[#This Row],[Adet Fiyatı
KDV HARİÇ
EURO/DOLAR]]*64%)</f>
        <v>7.7949473684210542</v>
      </c>
      <c r="P461" s="21">
        <f>Tablo1345343423232342[[#This Row],[Adet Fiyatı
KDV HARİÇ
EURO/DOLAR]]-(Tablo1345343423232342[[#This Row],[Adet Fiyatı
KDV HARİÇ
EURO/DOLAR]]*66%)</f>
        <v>7.361894736842105</v>
      </c>
    </row>
    <row r="462" spans="1:18">
      <c r="B462" s="152">
        <v>3250</v>
      </c>
      <c r="C462" s="175" t="s">
        <v>310</v>
      </c>
      <c r="D462" s="175" t="s">
        <v>299</v>
      </c>
      <c r="E462" s="22" t="s">
        <v>42</v>
      </c>
      <c r="F462" s="161">
        <v>0</v>
      </c>
      <c r="G462" s="21">
        <f>VLOOKUP(Tablo1345343423232342[[#This Row],[Ürün Kodu]],GMA!$A:$B,2,0)</f>
        <v>4.5852631578947367</v>
      </c>
      <c r="H462" s="154">
        <v>0</v>
      </c>
      <c r="I462" s="21">
        <f>Tablo1345343423232342[[#This Row],[Adet Fiyatı
KDV HARİÇ
EURO/DOLAR]]-(Tablo1345343423232342[[#This Row],[Adet Fiyatı
KDV HARİÇ
EURO/DOLAR]]*Tablo1345343423232342[[#This Row],[İskonto]])</f>
        <v>4.5852631578947367</v>
      </c>
      <c r="J462" s="21">
        <f>Tablo1345343423232342[[#This Row],[Miktar]]*Tablo1345343423232342[[#This Row],[İskontolu 
Birim Fiyat
KDV HARİÇ]]</f>
        <v>0</v>
      </c>
      <c r="K462" s="21">
        <f>Tablo1345343423232342[[#This Row],[İskontolu 
Toplam Fiyat
KDV HARİÇ]]*1.2</f>
        <v>0</v>
      </c>
      <c r="L462" s="162"/>
      <c r="M462" s="163">
        <f>Tablo1345343423232342[[#This Row],[Adet Fiyatı
KDV HARİÇ
EURO/DOLAR]]-(Tablo1345343423232342[[#This Row],[Adet Fiyatı
KDV HARİÇ
EURO/DOLAR]]*67%)</f>
        <v>1.5131368421052631</v>
      </c>
      <c r="N462" s="21">
        <f>Tablo1345343423232342[[#This Row],[Adet Fiyatı
KDV HARİÇ
EURO/DOLAR]]-(Tablo1345343423232342[[#This Row],[Adet Fiyatı
KDV HARİÇ
EURO/DOLAR]]*68%)</f>
        <v>1.4672842105263153</v>
      </c>
      <c r="O462" s="21">
        <f>Tablo1345343423232342[[#This Row],[Adet Fiyatı
KDV HARİÇ
EURO/DOLAR]]-(Tablo1345343423232342[[#This Row],[Adet Fiyatı
KDV HARİÇ
EURO/DOLAR]]*64%)</f>
        <v>1.6506947368421052</v>
      </c>
      <c r="P462" s="21">
        <f>Tablo1345343423232342[[#This Row],[Adet Fiyatı
KDV HARİÇ
EURO/DOLAR]]-(Tablo1345343423232342[[#This Row],[Adet Fiyatı
KDV HARİÇ
EURO/DOLAR]]*66%)</f>
        <v>1.5589894736842105</v>
      </c>
    </row>
    <row r="463" spans="1:18">
      <c r="B463" s="157">
        <v>3255</v>
      </c>
      <c r="C463" s="175" t="s">
        <v>313</v>
      </c>
      <c r="D463" s="175" t="s">
        <v>1266</v>
      </c>
      <c r="E463" s="22" t="s">
        <v>42</v>
      </c>
      <c r="F463" s="161">
        <v>0</v>
      </c>
      <c r="G463" s="21">
        <f>VLOOKUP(Tablo1345343423232342[[#This Row],[Ürün Kodu]],GMA!$A:$B,2,0)</f>
        <v>2.5473684210526319</v>
      </c>
      <c r="H463" s="154">
        <v>0</v>
      </c>
      <c r="I463" s="21">
        <f>Tablo1345343423232342[[#This Row],[Adet Fiyatı
KDV HARİÇ
EURO/DOLAR]]-(Tablo1345343423232342[[#This Row],[Adet Fiyatı
KDV HARİÇ
EURO/DOLAR]]*Tablo1345343423232342[[#This Row],[İskonto]])</f>
        <v>2.5473684210526319</v>
      </c>
      <c r="J463" s="21">
        <f>Tablo1345343423232342[[#This Row],[Miktar]]*Tablo1345343423232342[[#This Row],[İskontolu 
Birim Fiyat
KDV HARİÇ]]</f>
        <v>0</v>
      </c>
      <c r="K463" s="21">
        <f>Tablo1345343423232342[[#This Row],[İskontolu 
Toplam Fiyat
KDV HARİÇ]]*1.2</f>
        <v>0</v>
      </c>
      <c r="L463" s="162"/>
      <c r="M463" s="163">
        <f>Tablo1345343423232342[[#This Row],[Adet Fiyatı
KDV HARİÇ
EURO/DOLAR]]-(Tablo1345343423232342[[#This Row],[Adet Fiyatı
KDV HARİÇ
EURO/DOLAR]]*67%)</f>
        <v>0.8406315789473684</v>
      </c>
      <c r="N463" s="21">
        <f>Tablo1345343423232342[[#This Row],[Adet Fiyatı
KDV HARİÇ
EURO/DOLAR]]-(Tablo1345343423232342[[#This Row],[Adet Fiyatı
KDV HARİÇ
EURO/DOLAR]]*68%)</f>
        <v>0.81515789473684208</v>
      </c>
      <c r="O463" s="21">
        <f>Tablo1345343423232342[[#This Row],[Adet Fiyatı
KDV HARİÇ
EURO/DOLAR]]-(Tablo1345343423232342[[#This Row],[Adet Fiyatı
KDV HARİÇ
EURO/DOLAR]]*64%)</f>
        <v>0.91705263157894756</v>
      </c>
      <c r="P463" s="21">
        <f>Tablo1345343423232342[[#This Row],[Adet Fiyatı
KDV HARİÇ
EURO/DOLAR]]-(Tablo1345343423232342[[#This Row],[Adet Fiyatı
KDV HARİÇ
EURO/DOLAR]]*66%)</f>
        <v>0.86610526315789471</v>
      </c>
    </row>
    <row r="464" spans="1:18" s="160" customFormat="1">
      <c r="A464" s="156"/>
      <c r="B464" s="152">
        <v>3260</v>
      </c>
      <c r="C464" s="19" t="s">
        <v>751</v>
      </c>
      <c r="D464" s="19" t="s">
        <v>64</v>
      </c>
      <c r="E464" s="22"/>
      <c r="F464" s="161"/>
      <c r="G464" s="21"/>
      <c r="H464" s="154"/>
      <c r="I464" s="21"/>
      <c r="J464" s="21"/>
      <c r="K464" s="21"/>
      <c r="L464" s="162"/>
      <c r="M464" s="163"/>
      <c r="N464" s="21"/>
      <c r="O464" s="21"/>
      <c r="P464" s="21"/>
      <c r="Q464" s="9"/>
      <c r="R464" s="9"/>
    </row>
    <row r="465" spans="1:18">
      <c r="B465" s="157">
        <v>3265</v>
      </c>
      <c r="C465" s="183" t="s">
        <v>1274</v>
      </c>
      <c r="D465" s="183" t="s">
        <v>1318</v>
      </c>
      <c r="E465" s="184" t="s">
        <v>42</v>
      </c>
      <c r="F465" s="179">
        <v>0</v>
      </c>
      <c r="G465" s="180">
        <f>VLOOKUP(Tablo1345343423232342[[#This Row],[Ürün Kodu]],GMA!$A:$B,2,0)</f>
        <v>21.05263157894737</v>
      </c>
      <c r="H465" s="154">
        <v>0</v>
      </c>
      <c r="I465" s="21">
        <f>Tablo1345343423232342[[#This Row],[Adet Fiyatı
KDV HARİÇ
EURO/DOLAR]]-(Tablo1345343423232342[[#This Row],[Adet Fiyatı
KDV HARİÇ
EURO/DOLAR]]*Tablo1345343423232342[[#This Row],[İskonto]])</f>
        <v>21.05263157894737</v>
      </c>
      <c r="J465" s="21">
        <f>Tablo1345343423232342[[#This Row],[Miktar]]*Tablo1345343423232342[[#This Row],[İskontolu 
Birim Fiyat
KDV HARİÇ]]</f>
        <v>0</v>
      </c>
      <c r="K465" s="21">
        <f>Tablo1345343423232342[[#This Row],[İskontolu 
Toplam Fiyat
KDV HARİÇ]]*1.2</f>
        <v>0</v>
      </c>
      <c r="L465" s="162"/>
      <c r="M465" s="163">
        <f>Tablo1345343423232342[[#This Row],[Adet Fiyatı
KDV HARİÇ
EURO/DOLAR]]-(Tablo1345343423232342[[#This Row],[Adet Fiyatı
KDV HARİÇ
EURO/DOLAR]]*67%)</f>
        <v>6.9473684210526319</v>
      </c>
      <c r="N465" s="21">
        <f>Tablo1345343423232342[[#This Row],[Adet Fiyatı
KDV HARİÇ
EURO/DOLAR]]-(Tablo1345343423232342[[#This Row],[Adet Fiyatı
KDV HARİÇ
EURO/DOLAR]]*68%)</f>
        <v>6.7368421052631575</v>
      </c>
      <c r="O465" s="21">
        <f>Tablo1345343423232342[[#This Row],[Adet Fiyatı
KDV HARİÇ
EURO/DOLAR]]-(Tablo1345343423232342[[#This Row],[Adet Fiyatı
KDV HARİÇ
EURO/DOLAR]]*64%)</f>
        <v>7.5789473684210531</v>
      </c>
      <c r="P465" s="21">
        <f>Tablo1345343423232342[[#This Row],[Adet Fiyatı
KDV HARİÇ
EURO/DOLAR]]-(Tablo1345343423232342[[#This Row],[Adet Fiyatı
KDV HARİÇ
EURO/DOLAR]]*66%)</f>
        <v>7.1578947368421044</v>
      </c>
    </row>
    <row r="466" spans="1:18">
      <c r="B466" s="152">
        <v>3270</v>
      </c>
      <c r="C466" s="183" t="s">
        <v>1275</v>
      </c>
      <c r="D466" s="183" t="s">
        <v>1319</v>
      </c>
      <c r="E466" s="184" t="s">
        <v>42</v>
      </c>
      <c r="F466" s="179">
        <v>0</v>
      </c>
      <c r="G466" s="180">
        <f>VLOOKUP(Tablo1345343423232342[[#This Row],[Ürün Kodu]],GMA!$A:$B,2,0)</f>
        <v>25.263157894736846</v>
      </c>
      <c r="H466" s="154">
        <v>0</v>
      </c>
      <c r="I466" s="21">
        <f>Tablo1345343423232342[[#This Row],[Adet Fiyatı
KDV HARİÇ
EURO/DOLAR]]-(Tablo1345343423232342[[#This Row],[Adet Fiyatı
KDV HARİÇ
EURO/DOLAR]]*Tablo1345343423232342[[#This Row],[İskonto]])</f>
        <v>25.263157894736846</v>
      </c>
      <c r="J466" s="21">
        <f>Tablo1345343423232342[[#This Row],[Miktar]]*Tablo1345343423232342[[#This Row],[İskontolu 
Birim Fiyat
KDV HARİÇ]]</f>
        <v>0</v>
      </c>
      <c r="K466" s="21">
        <f>Tablo1345343423232342[[#This Row],[İskontolu 
Toplam Fiyat
KDV HARİÇ]]*1.2</f>
        <v>0</v>
      </c>
      <c r="L466" s="162"/>
      <c r="M466" s="163">
        <f>Tablo1345343423232342[[#This Row],[Adet Fiyatı
KDV HARİÇ
EURO/DOLAR]]-(Tablo1345343423232342[[#This Row],[Adet Fiyatı
KDV HARİÇ
EURO/DOLAR]]*67%)</f>
        <v>8.3368421052631589</v>
      </c>
      <c r="N466" s="21">
        <f>Tablo1345343423232342[[#This Row],[Adet Fiyatı
KDV HARİÇ
EURO/DOLAR]]-(Tablo1345343423232342[[#This Row],[Adet Fiyatı
KDV HARİÇ
EURO/DOLAR]]*68%)</f>
        <v>8.0842105263157897</v>
      </c>
      <c r="O466" s="21">
        <f>Tablo1345343423232342[[#This Row],[Adet Fiyatı
KDV HARİÇ
EURO/DOLAR]]-(Tablo1345343423232342[[#This Row],[Adet Fiyatı
KDV HARİÇ
EURO/DOLAR]]*64%)</f>
        <v>9.094736842105263</v>
      </c>
      <c r="P466" s="21">
        <f>Tablo1345343423232342[[#This Row],[Adet Fiyatı
KDV HARİÇ
EURO/DOLAR]]-(Tablo1345343423232342[[#This Row],[Adet Fiyatı
KDV HARİÇ
EURO/DOLAR]]*66%)</f>
        <v>8.5894736842105281</v>
      </c>
    </row>
    <row r="467" spans="1:18">
      <c r="B467" s="157">
        <v>3275</v>
      </c>
      <c r="C467" s="183" t="s">
        <v>1276</v>
      </c>
      <c r="D467" s="183" t="s">
        <v>1320</v>
      </c>
      <c r="E467" s="184" t="s">
        <v>42</v>
      </c>
      <c r="F467" s="179">
        <v>0</v>
      </c>
      <c r="G467" s="180">
        <f>VLOOKUP(Tablo1345343423232342[[#This Row],[Ürün Kodu]],GMA!$A:$B,2,0)</f>
        <v>50.526315789473692</v>
      </c>
      <c r="H467" s="154">
        <v>0</v>
      </c>
      <c r="I467" s="21">
        <f>Tablo1345343423232342[[#This Row],[Adet Fiyatı
KDV HARİÇ
EURO/DOLAR]]-(Tablo1345343423232342[[#This Row],[Adet Fiyatı
KDV HARİÇ
EURO/DOLAR]]*Tablo1345343423232342[[#This Row],[İskonto]])</f>
        <v>50.526315789473692</v>
      </c>
      <c r="J467" s="21">
        <f>Tablo1345343423232342[[#This Row],[Miktar]]*Tablo1345343423232342[[#This Row],[İskontolu 
Birim Fiyat
KDV HARİÇ]]</f>
        <v>0</v>
      </c>
      <c r="K467" s="21">
        <f>Tablo1345343423232342[[#This Row],[İskontolu 
Toplam Fiyat
KDV HARİÇ]]*1.2</f>
        <v>0</v>
      </c>
      <c r="L467" s="162"/>
      <c r="M467" s="163">
        <f>Tablo1345343423232342[[#This Row],[Adet Fiyatı
KDV HARİÇ
EURO/DOLAR]]-(Tablo1345343423232342[[#This Row],[Adet Fiyatı
KDV HARİÇ
EURO/DOLAR]]*67%)</f>
        <v>16.673684210526318</v>
      </c>
      <c r="N467" s="21">
        <f>Tablo1345343423232342[[#This Row],[Adet Fiyatı
KDV HARİÇ
EURO/DOLAR]]-(Tablo1345343423232342[[#This Row],[Adet Fiyatı
KDV HARİÇ
EURO/DOLAR]]*68%)</f>
        <v>16.168421052631579</v>
      </c>
      <c r="O467" s="21">
        <f>Tablo1345343423232342[[#This Row],[Adet Fiyatı
KDV HARİÇ
EURO/DOLAR]]-(Tablo1345343423232342[[#This Row],[Adet Fiyatı
KDV HARİÇ
EURO/DOLAR]]*64%)</f>
        <v>18.189473684210526</v>
      </c>
      <c r="P467" s="21">
        <f>Tablo1345343423232342[[#This Row],[Adet Fiyatı
KDV HARİÇ
EURO/DOLAR]]-(Tablo1345343423232342[[#This Row],[Adet Fiyatı
KDV HARİÇ
EURO/DOLAR]]*66%)</f>
        <v>17.178947368421056</v>
      </c>
    </row>
    <row r="468" spans="1:18">
      <c r="B468" s="152">
        <v>3280</v>
      </c>
      <c r="C468" s="183" t="s">
        <v>394</v>
      </c>
      <c r="D468" s="183" t="s">
        <v>1321</v>
      </c>
      <c r="E468" s="184" t="s">
        <v>42</v>
      </c>
      <c r="F468" s="179">
        <v>0</v>
      </c>
      <c r="G468" s="180">
        <f>VLOOKUP(Tablo1345343423232342[[#This Row],[Ürün Kodu]],GMA!$A:$B,2,0)</f>
        <v>13.473684210526319</v>
      </c>
      <c r="H468" s="154">
        <v>0</v>
      </c>
      <c r="I468" s="21">
        <f>Tablo1345343423232342[[#This Row],[Adet Fiyatı
KDV HARİÇ
EURO/DOLAR]]-(Tablo1345343423232342[[#This Row],[Adet Fiyatı
KDV HARİÇ
EURO/DOLAR]]*Tablo1345343423232342[[#This Row],[İskonto]])</f>
        <v>13.473684210526319</v>
      </c>
      <c r="J468" s="21">
        <f>Tablo1345343423232342[[#This Row],[Miktar]]*Tablo1345343423232342[[#This Row],[İskontolu 
Birim Fiyat
KDV HARİÇ]]</f>
        <v>0</v>
      </c>
      <c r="K468" s="21">
        <f>Tablo1345343423232342[[#This Row],[İskontolu 
Toplam Fiyat
KDV HARİÇ]]*1.2</f>
        <v>0</v>
      </c>
      <c r="L468" s="162"/>
      <c r="M468" s="163">
        <f>Tablo1345343423232342[[#This Row],[Adet Fiyatı
KDV HARİÇ
EURO/DOLAR]]-(Tablo1345343423232342[[#This Row],[Adet Fiyatı
KDV HARİÇ
EURO/DOLAR]]*67%)</f>
        <v>4.4463157894736849</v>
      </c>
      <c r="N468" s="21">
        <f>Tablo1345343423232342[[#This Row],[Adet Fiyatı
KDV HARİÇ
EURO/DOLAR]]-(Tablo1345343423232342[[#This Row],[Adet Fiyatı
KDV HARİÇ
EURO/DOLAR]]*68%)</f>
        <v>4.311578947368421</v>
      </c>
      <c r="O468" s="21">
        <f>Tablo1345343423232342[[#This Row],[Adet Fiyatı
KDV HARİÇ
EURO/DOLAR]]-(Tablo1345343423232342[[#This Row],[Adet Fiyatı
KDV HARİÇ
EURO/DOLAR]]*64%)</f>
        <v>4.8505263157894749</v>
      </c>
      <c r="P468" s="21">
        <f>Tablo1345343423232342[[#This Row],[Adet Fiyatı
KDV HARİÇ
EURO/DOLAR]]-(Tablo1345343423232342[[#This Row],[Adet Fiyatı
KDV HARİÇ
EURO/DOLAR]]*66%)</f>
        <v>4.581052631578947</v>
      </c>
    </row>
    <row r="469" spans="1:18">
      <c r="B469" s="157">
        <v>3285</v>
      </c>
      <c r="C469" s="183" t="s">
        <v>1277</v>
      </c>
      <c r="D469" s="183" t="s">
        <v>1322</v>
      </c>
      <c r="E469" s="184" t="s">
        <v>42</v>
      </c>
      <c r="F469" s="179">
        <v>0</v>
      </c>
      <c r="G469" s="180">
        <f>VLOOKUP(Tablo1345343423232342[[#This Row],[Ürün Kodu]],GMA!$A:$B,2,0)</f>
        <v>16.210526315789476</v>
      </c>
      <c r="H469" s="154">
        <v>0</v>
      </c>
      <c r="I469" s="21">
        <f>Tablo1345343423232342[[#This Row],[Adet Fiyatı
KDV HARİÇ
EURO/DOLAR]]-(Tablo1345343423232342[[#This Row],[Adet Fiyatı
KDV HARİÇ
EURO/DOLAR]]*Tablo1345343423232342[[#This Row],[İskonto]])</f>
        <v>16.210526315789476</v>
      </c>
      <c r="J469" s="21">
        <f>Tablo1345343423232342[[#This Row],[Miktar]]*Tablo1345343423232342[[#This Row],[İskontolu 
Birim Fiyat
KDV HARİÇ]]</f>
        <v>0</v>
      </c>
      <c r="K469" s="21">
        <f>Tablo1345343423232342[[#This Row],[İskontolu 
Toplam Fiyat
KDV HARİÇ]]*1.2</f>
        <v>0</v>
      </c>
      <c r="L469" s="162"/>
      <c r="M469" s="163">
        <f>Tablo1345343423232342[[#This Row],[Adet Fiyatı
KDV HARİÇ
EURO/DOLAR]]-(Tablo1345343423232342[[#This Row],[Adet Fiyatı
KDV HARİÇ
EURO/DOLAR]]*67%)</f>
        <v>5.3494736842105262</v>
      </c>
      <c r="N469" s="21">
        <f>Tablo1345343423232342[[#This Row],[Adet Fiyatı
KDV HARİÇ
EURO/DOLAR]]-(Tablo1345343423232342[[#This Row],[Adet Fiyatı
KDV HARİÇ
EURO/DOLAR]]*68%)</f>
        <v>5.1873684210526321</v>
      </c>
      <c r="O469" s="21">
        <f>Tablo1345343423232342[[#This Row],[Adet Fiyatı
KDV HARİÇ
EURO/DOLAR]]-(Tablo1345343423232342[[#This Row],[Adet Fiyatı
KDV HARİÇ
EURO/DOLAR]]*64%)</f>
        <v>5.835789473684212</v>
      </c>
      <c r="P469" s="21">
        <f>Tablo1345343423232342[[#This Row],[Adet Fiyatı
KDV HARİÇ
EURO/DOLAR]]-(Tablo1345343423232342[[#This Row],[Adet Fiyatı
KDV HARİÇ
EURO/DOLAR]]*66%)</f>
        <v>5.511578947368422</v>
      </c>
    </row>
    <row r="470" spans="1:18">
      <c r="B470" s="152">
        <v>3290</v>
      </c>
      <c r="C470" s="183" t="s">
        <v>356</v>
      </c>
      <c r="D470" s="183" t="s">
        <v>357</v>
      </c>
      <c r="E470" s="184" t="s">
        <v>42</v>
      </c>
      <c r="F470" s="179">
        <v>0</v>
      </c>
      <c r="G470" s="180">
        <f>VLOOKUP(Tablo1345343423232342[[#This Row],[Ürün Kodu]],GMA!$A:$B,2,0)</f>
        <v>2.1052631578947367</v>
      </c>
      <c r="H470" s="154">
        <v>0</v>
      </c>
      <c r="I470" s="21">
        <f>Tablo1345343423232342[[#This Row],[Adet Fiyatı
KDV HARİÇ
EURO/DOLAR]]-(Tablo1345343423232342[[#This Row],[Adet Fiyatı
KDV HARİÇ
EURO/DOLAR]]*Tablo1345343423232342[[#This Row],[İskonto]])</f>
        <v>2.1052631578947367</v>
      </c>
      <c r="J470" s="21">
        <f>Tablo1345343423232342[[#This Row],[Miktar]]*Tablo1345343423232342[[#This Row],[İskontolu 
Birim Fiyat
KDV HARİÇ]]</f>
        <v>0</v>
      </c>
      <c r="K470" s="21">
        <f>Tablo1345343423232342[[#This Row],[İskontolu 
Toplam Fiyat
KDV HARİÇ]]*1.2</f>
        <v>0</v>
      </c>
      <c r="L470" s="162"/>
      <c r="M470" s="163">
        <f>Tablo1345343423232342[[#This Row],[Adet Fiyatı
KDV HARİÇ
EURO/DOLAR]]-(Tablo1345343423232342[[#This Row],[Adet Fiyatı
KDV HARİÇ
EURO/DOLAR]]*67%)</f>
        <v>0.6947368421052631</v>
      </c>
      <c r="N470" s="21">
        <f>Tablo1345343423232342[[#This Row],[Adet Fiyatı
KDV HARİÇ
EURO/DOLAR]]-(Tablo1345343423232342[[#This Row],[Adet Fiyatı
KDV HARİÇ
EURO/DOLAR]]*68%)</f>
        <v>0.67368421052631566</v>
      </c>
      <c r="O470" s="21">
        <f>Tablo1345343423232342[[#This Row],[Adet Fiyatı
KDV HARİÇ
EURO/DOLAR]]-(Tablo1345343423232342[[#This Row],[Adet Fiyatı
KDV HARİÇ
EURO/DOLAR]]*64%)</f>
        <v>0.75789473684210518</v>
      </c>
      <c r="P470" s="21">
        <f>Tablo1345343423232342[[#This Row],[Adet Fiyatı
KDV HARİÇ
EURO/DOLAR]]-(Tablo1345343423232342[[#This Row],[Adet Fiyatı
KDV HARİÇ
EURO/DOLAR]]*66%)</f>
        <v>0.71578947368421053</v>
      </c>
    </row>
    <row r="471" spans="1:18" s="160" customFormat="1">
      <c r="A471" s="156"/>
      <c r="B471" s="157">
        <v>3295</v>
      </c>
      <c r="C471" s="55" t="s">
        <v>813</v>
      </c>
      <c r="D471" s="55" t="s">
        <v>1323</v>
      </c>
      <c r="E471" s="22"/>
      <c r="F471" s="161"/>
      <c r="G471" s="21"/>
      <c r="H471" s="154"/>
      <c r="I471" s="21"/>
      <c r="J471" s="21"/>
      <c r="K471" s="21"/>
      <c r="L471" s="162"/>
      <c r="M471" s="163"/>
      <c r="N471" s="21"/>
      <c r="O471" s="21"/>
      <c r="P471" s="21"/>
      <c r="Q471" s="9"/>
      <c r="R471" s="9"/>
    </row>
    <row r="472" spans="1:18">
      <c r="B472" s="152">
        <v>3300</v>
      </c>
      <c r="C472" s="183" t="s">
        <v>1278</v>
      </c>
      <c r="D472" s="183" t="s">
        <v>1324</v>
      </c>
      <c r="E472" s="184" t="s">
        <v>42</v>
      </c>
      <c r="F472" s="179">
        <v>0</v>
      </c>
      <c r="G472" s="180">
        <f>VLOOKUP(Tablo1345343423232342[[#This Row],[Ürün Kodu]],GMA!$A:$B,2,0)</f>
        <v>1245.7526315789476</v>
      </c>
      <c r="H472" s="154">
        <v>0</v>
      </c>
      <c r="I472" s="21">
        <f>Tablo1345343423232342[[#This Row],[Adet Fiyatı
KDV HARİÇ
EURO/DOLAR]]-(Tablo1345343423232342[[#This Row],[Adet Fiyatı
KDV HARİÇ
EURO/DOLAR]]*Tablo1345343423232342[[#This Row],[İskonto]])</f>
        <v>1245.7526315789476</v>
      </c>
      <c r="J472" s="21">
        <f>Tablo1345343423232342[[#This Row],[Miktar]]*Tablo1345343423232342[[#This Row],[İskontolu 
Birim Fiyat
KDV HARİÇ]]</f>
        <v>0</v>
      </c>
      <c r="K472" s="21">
        <f>Tablo1345343423232342[[#This Row],[İskontolu 
Toplam Fiyat
KDV HARİÇ]]*1.2</f>
        <v>0</v>
      </c>
      <c r="L472" s="162"/>
      <c r="M472" s="163">
        <f>Tablo1345343423232342[[#This Row],[Adet Fiyatı
KDV HARİÇ
EURO/DOLAR]]-(Tablo1345343423232342[[#This Row],[Adet Fiyatı
KDV HARİÇ
EURO/DOLAR]]*67%)</f>
        <v>411.09836842105267</v>
      </c>
      <c r="N472" s="21">
        <f>Tablo1345343423232342[[#This Row],[Adet Fiyatı
KDV HARİÇ
EURO/DOLAR]]-(Tablo1345343423232342[[#This Row],[Adet Fiyatı
KDV HARİÇ
EURO/DOLAR]]*68%)</f>
        <v>398.64084210526312</v>
      </c>
      <c r="O472" s="21">
        <f>Tablo1345343423232342[[#This Row],[Adet Fiyatı
KDV HARİÇ
EURO/DOLAR]]-(Tablo1345343423232342[[#This Row],[Adet Fiyatı
KDV HARİÇ
EURO/DOLAR]]*64%)</f>
        <v>448.47094736842109</v>
      </c>
      <c r="P472" s="21">
        <f>Tablo1345343423232342[[#This Row],[Adet Fiyatı
KDV HARİÇ
EURO/DOLAR]]-(Tablo1345343423232342[[#This Row],[Adet Fiyatı
KDV HARİÇ
EURO/DOLAR]]*66%)</f>
        <v>423.55589473684211</v>
      </c>
    </row>
    <row r="473" spans="1:18">
      <c r="B473" s="157">
        <v>3305</v>
      </c>
      <c r="C473" s="183" t="s">
        <v>1279</v>
      </c>
      <c r="D473" s="183" t="s">
        <v>1325</v>
      </c>
      <c r="E473" s="184" t="s">
        <v>42</v>
      </c>
      <c r="F473" s="179">
        <v>0</v>
      </c>
      <c r="G473" s="180">
        <f>VLOOKUP(Tablo1345343423232342[[#This Row],[Ürün Kodu]],GMA!$A:$B,2,0)</f>
        <v>1820.2280701754387</v>
      </c>
      <c r="H473" s="154">
        <v>0</v>
      </c>
      <c r="I473" s="21">
        <f>Tablo1345343423232342[[#This Row],[Adet Fiyatı
KDV HARİÇ
EURO/DOLAR]]-(Tablo1345343423232342[[#This Row],[Adet Fiyatı
KDV HARİÇ
EURO/DOLAR]]*Tablo1345343423232342[[#This Row],[İskonto]])</f>
        <v>1820.2280701754387</v>
      </c>
      <c r="J473" s="21">
        <f>Tablo1345343423232342[[#This Row],[Miktar]]*Tablo1345343423232342[[#This Row],[İskontolu 
Birim Fiyat
KDV HARİÇ]]</f>
        <v>0</v>
      </c>
      <c r="K473" s="21">
        <f>Tablo1345343423232342[[#This Row],[İskontolu 
Toplam Fiyat
KDV HARİÇ]]*1.2</f>
        <v>0</v>
      </c>
      <c r="L473" s="162"/>
      <c r="M473" s="163">
        <f>Tablo1345343423232342[[#This Row],[Adet Fiyatı
KDV HARİÇ
EURO/DOLAR]]-(Tablo1345343423232342[[#This Row],[Adet Fiyatı
KDV HARİÇ
EURO/DOLAR]]*67%)</f>
        <v>600.67526315789473</v>
      </c>
      <c r="N473" s="21">
        <f>Tablo1345343423232342[[#This Row],[Adet Fiyatı
KDV HARİÇ
EURO/DOLAR]]-(Tablo1345343423232342[[#This Row],[Adet Fiyatı
KDV HARİÇ
EURO/DOLAR]]*68%)</f>
        <v>582.47298245614024</v>
      </c>
      <c r="O473" s="21">
        <f>Tablo1345343423232342[[#This Row],[Adet Fiyatı
KDV HARİÇ
EURO/DOLAR]]-(Tablo1345343423232342[[#This Row],[Adet Fiyatı
KDV HARİÇ
EURO/DOLAR]]*64%)</f>
        <v>655.28210526315797</v>
      </c>
      <c r="P473" s="21">
        <f>Tablo1345343423232342[[#This Row],[Adet Fiyatı
KDV HARİÇ
EURO/DOLAR]]-(Tablo1345343423232342[[#This Row],[Adet Fiyatı
KDV HARİÇ
EURO/DOLAR]]*66%)</f>
        <v>618.87754385964899</v>
      </c>
    </row>
    <row r="474" spans="1:18">
      <c r="B474" s="152">
        <v>3310</v>
      </c>
      <c r="C474" s="183" t="s">
        <v>1280</v>
      </c>
      <c r="D474" s="183" t="s">
        <v>1326</v>
      </c>
      <c r="E474" s="184" t="s">
        <v>42</v>
      </c>
      <c r="F474" s="179">
        <v>0</v>
      </c>
      <c r="G474" s="180">
        <f>VLOOKUP(Tablo1345343423232342[[#This Row],[Ürün Kodu]],GMA!$A:$B,2,0)</f>
        <v>1912.9140350877192</v>
      </c>
      <c r="H474" s="154">
        <v>0</v>
      </c>
      <c r="I474" s="21">
        <f>Tablo1345343423232342[[#This Row],[Adet Fiyatı
KDV HARİÇ
EURO/DOLAR]]-(Tablo1345343423232342[[#This Row],[Adet Fiyatı
KDV HARİÇ
EURO/DOLAR]]*Tablo1345343423232342[[#This Row],[İskonto]])</f>
        <v>1912.9140350877192</v>
      </c>
      <c r="J474" s="21">
        <f>Tablo1345343423232342[[#This Row],[Miktar]]*Tablo1345343423232342[[#This Row],[İskontolu 
Birim Fiyat
KDV HARİÇ]]</f>
        <v>0</v>
      </c>
      <c r="K474" s="21">
        <f>Tablo1345343423232342[[#This Row],[İskontolu 
Toplam Fiyat
KDV HARİÇ]]*1.2</f>
        <v>0</v>
      </c>
      <c r="L474" s="162"/>
      <c r="M474" s="163">
        <f>Tablo1345343423232342[[#This Row],[Adet Fiyatı
KDV HARİÇ
EURO/DOLAR]]-(Tablo1345343423232342[[#This Row],[Adet Fiyatı
KDV HARİÇ
EURO/DOLAR]]*67%)</f>
        <v>631.26163157894734</v>
      </c>
      <c r="N474" s="21">
        <f>Tablo1345343423232342[[#This Row],[Adet Fiyatı
KDV HARİÇ
EURO/DOLAR]]-(Tablo1345343423232342[[#This Row],[Adet Fiyatı
KDV HARİÇ
EURO/DOLAR]]*68%)</f>
        <v>612.13249122806997</v>
      </c>
      <c r="O474" s="21">
        <f>Tablo1345343423232342[[#This Row],[Adet Fiyatı
KDV HARİÇ
EURO/DOLAR]]-(Tablo1345343423232342[[#This Row],[Adet Fiyatı
KDV HARİÇ
EURO/DOLAR]]*64%)</f>
        <v>688.6490526315788</v>
      </c>
      <c r="P474" s="21">
        <f>Tablo1345343423232342[[#This Row],[Adet Fiyatı
KDV HARİÇ
EURO/DOLAR]]-(Tablo1345343423232342[[#This Row],[Adet Fiyatı
KDV HARİÇ
EURO/DOLAR]]*66%)</f>
        <v>650.3907719298245</v>
      </c>
    </row>
    <row r="475" spans="1:18">
      <c r="B475" s="157">
        <v>3315</v>
      </c>
      <c r="C475" s="183" t="s">
        <v>1281</v>
      </c>
      <c r="D475" s="183" t="s">
        <v>1327</v>
      </c>
      <c r="E475" s="184" t="s">
        <v>42</v>
      </c>
      <c r="F475" s="179">
        <v>0</v>
      </c>
      <c r="G475" s="180">
        <f>VLOOKUP(Tablo1345343423232342[[#This Row],[Ürün Kodu]],GMA!$A:$B,2,0)</f>
        <v>2312.105263157895</v>
      </c>
      <c r="H475" s="154">
        <v>0</v>
      </c>
      <c r="I475" s="21">
        <f>Tablo1345343423232342[[#This Row],[Adet Fiyatı
KDV HARİÇ
EURO/DOLAR]]-(Tablo1345343423232342[[#This Row],[Adet Fiyatı
KDV HARİÇ
EURO/DOLAR]]*Tablo1345343423232342[[#This Row],[İskonto]])</f>
        <v>2312.105263157895</v>
      </c>
      <c r="J475" s="21">
        <f>Tablo1345343423232342[[#This Row],[Miktar]]*Tablo1345343423232342[[#This Row],[İskontolu 
Birim Fiyat
KDV HARİÇ]]</f>
        <v>0</v>
      </c>
      <c r="K475" s="21">
        <f>Tablo1345343423232342[[#This Row],[İskontolu 
Toplam Fiyat
KDV HARİÇ]]*1.2</f>
        <v>0</v>
      </c>
      <c r="L475" s="162"/>
      <c r="M475" s="163">
        <f>Tablo1345343423232342[[#This Row],[Adet Fiyatı
KDV HARİÇ
EURO/DOLAR]]-(Tablo1345343423232342[[#This Row],[Adet Fiyatı
KDV HARİÇ
EURO/DOLAR]]*67%)</f>
        <v>762.99473684210534</v>
      </c>
      <c r="N475" s="21">
        <f>Tablo1345343423232342[[#This Row],[Adet Fiyatı
KDV HARİÇ
EURO/DOLAR]]-(Tablo1345343423232342[[#This Row],[Adet Fiyatı
KDV HARİÇ
EURO/DOLAR]]*68%)</f>
        <v>739.87368421052633</v>
      </c>
      <c r="O475" s="21">
        <f>Tablo1345343423232342[[#This Row],[Adet Fiyatı
KDV HARİÇ
EURO/DOLAR]]-(Tablo1345343423232342[[#This Row],[Adet Fiyatı
KDV HARİÇ
EURO/DOLAR]]*64%)</f>
        <v>832.35789473684213</v>
      </c>
      <c r="P475" s="21">
        <f>Tablo1345343423232342[[#This Row],[Adet Fiyatı
KDV HARİÇ
EURO/DOLAR]]-(Tablo1345343423232342[[#This Row],[Adet Fiyatı
KDV HARİÇ
EURO/DOLAR]]*66%)</f>
        <v>786.11578947368434</v>
      </c>
    </row>
    <row r="476" spans="1:18">
      <c r="B476" s="152">
        <v>3320</v>
      </c>
      <c r="C476" s="183" t="s">
        <v>1282</v>
      </c>
      <c r="D476" s="183" t="s">
        <v>1328</v>
      </c>
      <c r="E476" s="184" t="s">
        <v>42</v>
      </c>
      <c r="F476" s="179">
        <v>0</v>
      </c>
      <c r="G476" s="180">
        <f>VLOOKUP(Tablo1345343423232342[[#This Row],[Ürün Kodu]],GMA!$A:$B,2,0)</f>
        <v>3361.2280701754389</v>
      </c>
      <c r="H476" s="154">
        <v>0</v>
      </c>
      <c r="I476" s="21">
        <f>Tablo1345343423232342[[#This Row],[Adet Fiyatı
KDV HARİÇ
EURO/DOLAR]]-(Tablo1345343423232342[[#This Row],[Adet Fiyatı
KDV HARİÇ
EURO/DOLAR]]*Tablo1345343423232342[[#This Row],[İskonto]])</f>
        <v>3361.2280701754389</v>
      </c>
      <c r="J476" s="21">
        <f>Tablo1345343423232342[[#This Row],[Miktar]]*Tablo1345343423232342[[#This Row],[İskontolu 
Birim Fiyat
KDV HARİÇ]]</f>
        <v>0</v>
      </c>
      <c r="K476" s="21">
        <f>Tablo1345343423232342[[#This Row],[İskontolu 
Toplam Fiyat
KDV HARİÇ]]*1.2</f>
        <v>0</v>
      </c>
      <c r="L476" s="162"/>
      <c r="M476" s="163">
        <f>Tablo1345343423232342[[#This Row],[Adet Fiyatı
KDV HARİÇ
EURO/DOLAR]]-(Tablo1345343423232342[[#This Row],[Adet Fiyatı
KDV HARİÇ
EURO/DOLAR]]*67%)</f>
        <v>1109.2052631578949</v>
      </c>
      <c r="N476" s="21">
        <f>Tablo1345343423232342[[#This Row],[Adet Fiyatı
KDV HARİÇ
EURO/DOLAR]]-(Tablo1345343423232342[[#This Row],[Adet Fiyatı
KDV HARİÇ
EURO/DOLAR]]*68%)</f>
        <v>1075.5929824561404</v>
      </c>
      <c r="O476" s="21">
        <f>Tablo1345343423232342[[#This Row],[Adet Fiyatı
KDV HARİÇ
EURO/DOLAR]]-(Tablo1345343423232342[[#This Row],[Adet Fiyatı
KDV HARİÇ
EURO/DOLAR]]*64%)</f>
        <v>1210.0421052631582</v>
      </c>
      <c r="P476" s="21">
        <f>Tablo1345343423232342[[#This Row],[Adet Fiyatı
KDV HARİÇ
EURO/DOLAR]]-(Tablo1345343423232342[[#This Row],[Adet Fiyatı
KDV HARİÇ
EURO/DOLAR]]*66%)</f>
        <v>1142.817543859649</v>
      </c>
    </row>
    <row r="477" spans="1:18">
      <c r="B477" s="157">
        <v>3325</v>
      </c>
      <c r="C477" s="183" t="s">
        <v>1283</v>
      </c>
      <c r="D477" s="183" t="s">
        <v>1329</v>
      </c>
      <c r="E477" s="184" t="s">
        <v>42</v>
      </c>
      <c r="F477" s="179">
        <v>0</v>
      </c>
      <c r="G477" s="180">
        <f>VLOOKUP(Tablo1345343423232342[[#This Row],[Ürün Kodu]],GMA!$A:$B,2,0)</f>
        <v>3837.3684210526321</v>
      </c>
      <c r="H477" s="154">
        <v>0</v>
      </c>
      <c r="I477" s="21">
        <f>Tablo1345343423232342[[#This Row],[Adet Fiyatı
KDV HARİÇ
EURO/DOLAR]]-(Tablo1345343423232342[[#This Row],[Adet Fiyatı
KDV HARİÇ
EURO/DOLAR]]*Tablo1345343423232342[[#This Row],[İskonto]])</f>
        <v>3837.3684210526321</v>
      </c>
      <c r="J477" s="21">
        <f>Tablo1345343423232342[[#This Row],[Miktar]]*Tablo1345343423232342[[#This Row],[İskontolu 
Birim Fiyat
KDV HARİÇ]]</f>
        <v>0</v>
      </c>
      <c r="K477" s="21">
        <f>Tablo1345343423232342[[#This Row],[İskontolu 
Toplam Fiyat
KDV HARİÇ]]*1.2</f>
        <v>0</v>
      </c>
      <c r="L477" s="162"/>
      <c r="M477" s="163">
        <f>Tablo1345343423232342[[#This Row],[Adet Fiyatı
KDV HARİÇ
EURO/DOLAR]]-(Tablo1345343423232342[[#This Row],[Adet Fiyatı
KDV HARİÇ
EURO/DOLAR]]*67%)</f>
        <v>1266.3315789473686</v>
      </c>
      <c r="N477" s="21">
        <f>Tablo1345343423232342[[#This Row],[Adet Fiyatı
KDV HARİÇ
EURO/DOLAR]]-(Tablo1345343423232342[[#This Row],[Adet Fiyatı
KDV HARİÇ
EURO/DOLAR]]*68%)</f>
        <v>1227.9578947368423</v>
      </c>
      <c r="O477" s="21">
        <f>Tablo1345343423232342[[#This Row],[Adet Fiyatı
KDV HARİÇ
EURO/DOLAR]]-(Tablo1345343423232342[[#This Row],[Adet Fiyatı
KDV HARİÇ
EURO/DOLAR]]*64%)</f>
        <v>1381.4526315789476</v>
      </c>
      <c r="P477" s="21">
        <f>Tablo1345343423232342[[#This Row],[Adet Fiyatı
KDV HARİÇ
EURO/DOLAR]]-(Tablo1345343423232342[[#This Row],[Adet Fiyatı
KDV HARİÇ
EURO/DOLAR]]*66%)</f>
        <v>1304.7052631578949</v>
      </c>
    </row>
    <row r="478" spans="1:18">
      <c r="B478" s="152">
        <v>3330</v>
      </c>
      <c r="C478" s="183" t="s">
        <v>1284</v>
      </c>
      <c r="D478" s="183" t="s">
        <v>1330</v>
      </c>
      <c r="E478" s="184" t="s">
        <v>42</v>
      </c>
      <c r="F478" s="179">
        <v>0</v>
      </c>
      <c r="G478" s="180">
        <f>VLOOKUP(Tablo1345343423232342[[#This Row],[Ürün Kodu]],GMA!$A:$B,2,0)</f>
        <v>5394.9122807017548</v>
      </c>
      <c r="H478" s="154">
        <v>0</v>
      </c>
      <c r="I478" s="21">
        <f>Tablo1345343423232342[[#This Row],[Adet Fiyatı
KDV HARİÇ
EURO/DOLAR]]-(Tablo1345343423232342[[#This Row],[Adet Fiyatı
KDV HARİÇ
EURO/DOLAR]]*Tablo1345343423232342[[#This Row],[İskonto]])</f>
        <v>5394.9122807017548</v>
      </c>
      <c r="J478" s="21">
        <f>Tablo1345343423232342[[#This Row],[Miktar]]*Tablo1345343423232342[[#This Row],[İskontolu 
Birim Fiyat
KDV HARİÇ]]</f>
        <v>0</v>
      </c>
      <c r="K478" s="21">
        <f>Tablo1345343423232342[[#This Row],[İskontolu 
Toplam Fiyat
KDV HARİÇ]]*1.2</f>
        <v>0</v>
      </c>
      <c r="L478" s="162"/>
      <c r="M478" s="163">
        <f>Tablo1345343423232342[[#This Row],[Adet Fiyatı
KDV HARİÇ
EURO/DOLAR]]-(Tablo1345343423232342[[#This Row],[Adet Fiyatı
KDV HARİÇ
EURO/DOLAR]]*67%)</f>
        <v>1780.3210526315788</v>
      </c>
      <c r="N478" s="21">
        <f>Tablo1345343423232342[[#This Row],[Adet Fiyatı
KDV HARİÇ
EURO/DOLAR]]-(Tablo1345343423232342[[#This Row],[Adet Fiyatı
KDV HARİÇ
EURO/DOLAR]]*68%)</f>
        <v>1726.3719298245614</v>
      </c>
      <c r="O478" s="21">
        <f>Tablo1345343423232342[[#This Row],[Adet Fiyatı
KDV HARİÇ
EURO/DOLAR]]-(Tablo1345343423232342[[#This Row],[Adet Fiyatı
KDV HARİÇ
EURO/DOLAR]]*64%)</f>
        <v>1942.1684210526319</v>
      </c>
      <c r="P478" s="21">
        <f>Tablo1345343423232342[[#This Row],[Adet Fiyatı
KDV HARİÇ
EURO/DOLAR]]-(Tablo1345343423232342[[#This Row],[Adet Fiyatı
KDV HARİÇ
EURO/DOLAR]]*66%)</f>
        <v>1834.2701754385967</v>
      </c>
    </row>
    <row r="479" spans="1:18">
      <c r="B479" s="157">
        <v>3335</v>
      </c>
      <c r="C479" s="183" t="s">
        <v>1285</v>
      </c>
      <c r="D479" s="183" t="s">
        <v>1331</v>
      </c>
      <c r="E479" s="184" t="s">
        <v>42</v>
      </c>
      <c r="F479" s="179">
        <v>0</v>
      </c>
      <c r="G479" s="180">
        <f>VLOOKUP(Tablo1345343423232342[[#This Row],[Ürün Kodu]],GMA!$A:$B,2,0)</f>
        <v>5487.7192982456145</v>
      </c>
      <c r="H479" s="154">
        <v>0</v>
      </c>
      <c r="I479" s="21">
        <f>Tablo1345343423232342[[#This Row],[Adet Fiyatı
KDV HARİÇ
EURO/DOLAR]]-(Tablo1345343423232342[[#This Row],[Adet Fiyatı
KDV HARİÇ
EURO/DOLAR]]*Tablo1345343423232342[[#This Row],[İskonto]])</f>
        <v>5487.7192982456145</v>
      </c>
      <c r="J479" s="21">
        <f>Tablo1345343423232342[[#This Row],[Miktar]]*Tablo1345343423232342[[#This Row],[İskontolu 
Birim Fiyat
KDV HARİÇ]]</f>
        <v>0</v>
      </c>
      <c r="K479" s="21">
        <f>Tablo1345343423232342[[#This Row],[İskontolu 
Toplam Fiyat
KDV HARİÇ]]*1.2</f>
        <v>0</v>
      </c>
      <c r="L479" s="162"/>
      <c r="M479" s="163">
        <f>Tablo1345343423232342[[#This Row],[Adet Fiyatı
KDV HARİÇ
EURO/DOLAR]]-(Tablo1345343423232342[[#This Row],[Adet Fiyatı
KDV HARİÇ
EURO/DOLAR]]*67%)</f>
        <v>1810.9473684210525</v>
      </c>
      <c r="N479" s="21">
        <f>Tablo1345343423232342[[#This Row],[Adet Fiyatı
KDV HARİÇ
EURO/DOLAR]]-(Tablo1345343423232342[[#This Row],[Adet Fiyatı
KDV HARİÇ
EURO/DOLAR]]*68%)</f>
        <v>1756.0701754385964</v>
      </c>
      <c r="O479" s="21">
        <f>Tablo1345343423232342[[#This Row],[Adet Fiyatı
KDV HARİÇ
EURO/DOLAR]]-(Tablo1345343423232342[[#This Row],[Adet Fiyatı
KDV HARİÇ
EURO/DOLAR]]*64%)</f>
        <v>1975.5789473684213</v>
      </c>
      <c r="P479" s="21">
        <f>Tablo1345343423232342[[#This Row],[Adet Fiyatı
KDV HARİÇ
EURO/DOLAR]]-(Tablo1345343423232342[[#This Row],[Adet Fiyatı
KDV HARİÇ
EURO/DOLAR]]*66%)</f>
        <v>1865.8245614035086</v>
      </c>
    </row>
    <row r="480" spans="1:18">
      <c r="B480" s="152">
        <v>3340</v>
      </c>
      <c r="C480" s="183" t="s">
        <v>1286</v>
      </c>
      <c r="D480" s="183" t="s">
        <v>1332</v>
      </c>
      <c r="E480" s="184" t="s">
        <v>42</v>
      </c>
      <c r="F480" s="179">
        <v>0</v>
      </c>
      <c r="G480" s="180">
        <f>VLOOKUP(Tablo1345343423232342[[#This Row],[Ürün Kodu]],GMA!$A:$B,2,0)</f>
        <v>7416.4912280701756</v>
      </c>
      <c r="H480" s="154">
        <v>0</v>
      </c>
      <c r="I480" s="21">
        <f>Tablo1345343423232342[[#This Row],[Adet Fiyatı
KDV HARİÇ
EURO/DOLAR]]-(Tablo1345343423232342[[#This Row],[Adet Fiyatı
KDV HARİÇ
EURO/DOLAR]]*Tablo1345343423232342[[#This Row],[İskonto]])</f>
        <v>7416.4912280701756</v>
      </c>
      <c r="J480" s="21">
        <f>Tablo1345343423232342[[#This Row],[Miktar]]*Tablo1345343423232342[[#This Row],[İskontolu 
Birim Fiyat
KDV HARİÇ]]</f>
        <v>0</v>
      </c>
      <c r="K480" s="21">
        <f>Tablo1345343423232342[[#This Row],[İskontolu 
Toplam Fiyat
KDV HARİÇ]]*1.2</f>
        <v>0</v>
      </c>
      <c r="L480" s="162"/>
      <c r="M480" s="163">
        <f>Tablo1345343423232342[[#This Row],[Adet Fiyatı
KDV HARİÇ
EURO/DOLAR]]-(Tablo1345343423232342[[#This Row],[Adet Fiyatı
KDV HARİÇ
EURO/DOLAR]]*67%)</f>
        <v>2447.4421052631578</v>
      </c>
      <c r="N480" s="21">
        <f>Tablo1345343423232342[[#This Row],[Adet Fiyatı
KDV HARİÇ
EURO/DOLAR]]-(Tablo1345343423232342[[#This Row],[Adet Fiyatı
KDV HARİÇ
EURO/DOLAR]]*68%)</f>
        <v>2373.2771929824557</v>
      </c>
      <c r="O480" s="21">
        <f>Tablo1345343423232342[[#This Row],[Adet Fiyatı
KDV HARİÇ
EURO/DOLAR]]-(Tablo1345343423232342[[#This Row],[Adet Fiyatı
KDV HARİÇ
EURO/DOLAR]]*64%)</f>
        <v>2669.9368421052632</v>
      </c>
      <c r="P480" s="21">
        <f>Tablo1345343423232342[[#This Row],[Adet Fiyatı
KDV HARİÇ
EURO/DOLAR]]-(Tablo1345343423232342[[#This Row],[Adet Fiyatı
KDV HARİÇ
EURO/DOLAR]]*66%)</f>
        <v>2521.6070175438599</v>
      </c>
    </row>
    <row r="481" spans="1:18">
      <c r="B481" s="157">
        <v>3345</v>
      </c>
      <c r="C481" s="183" t="s">
        <v>1287</v>
      </c>
      <c r="D481" s="183" t="s">
        <v>1333</v>
      </c>
      <c r="E481" s="184" t="s">
        <v>42</v>
      </c>
      <c r="F481" s="179">
        <v>0</v>
      </c>
      <c r="G481" s="180">
        <f>VLOOKUP(Tablo1345343423232342[[#This Row],[Ürün Kodu]],GMA!$A:$B,2,0)</f>
        <v>8820.7017543859656</v>
      </c>
      <c r="H481" s="154">
        <v>0</v>
      </c>
      <c r="I481" s="21">
        <f>Tablo1345343423232342[[#This Row],[Adet Fiyatı
KDV HARİÇ
EURO/DOLAR]]-(Tablo1345343423232342[[#This Row],[Adet Fiyatı
KDV HARİÇ
EURO/DOLAR]]*Tablo1345343423232342[[#This Row],[İskonto]])</f>
        <v>8820.7017543859656</v>
      </c>
      <c r="J481" s="21">
        <f>Tablo1345343423232342[[#This Row],[Miktar]]*Tablo1345343423232342[[#This Row],[İskontolu 
Birim Fiyat
KDV HARİÇ]]</f>
        <v>0</v>
      </c>
      <c r="K481" s="21">
        <f>Tablo1345343423232342[[#This Row],[İskontolu 
Toplam Fiyat
KDV HARİÇ]]*1.2</f>
        <v>0</v>
      </c>
      <c r="L481" s="162"/>
      <c r="M481" s="163">
        <f>Tablo1345343423232342[[#This Row],[Adet Fiyatı
KDV HARİÇ
EURO/DOLAR]]-(Tablo1345343423232342[[#This Row],[Adet Fiyatı
KDV HARİÇ
EURO/DOLAR]]*67%)</f>
        <v>2910.8315789473681</v>
      </c>
      <c r="N481" s="21">
        <f>Tablo1345343423232342[[#This Row],[Adet Fiyatı
KDV HARİÇ
EURO/DOLAR]]-(Tablo1345343423232342[[#This Row],[Adet Fiyatı
KDV HARİÇ
EURO/DOLAR]]*68%)</f>
        <v>2822.6245614035088</v>
      </c>
      <c r="O481" s="21">
        <f>Tablo1345343423232342[[#This Row],[Adet Fiyatı
KDV HARİÇ
EURO/DOLAR]]-(Tablo1345343423232342[[#This Row],[Adet Fiyatı
KDV HARİÇ
EURO/DOLAR]]*64%)</f>
        <v>3175.4526315789471</v>
      </c>
      <c r="P481" s="21">
        <f>Tablo1345343423232342[[#This Row],[Adet Fiyatı
KDV HARİÇ
EURO/DOLAR]]-(Tablo1345343423232342[[#This Row],[Adet Fiyatı
KDV HARİÇ
EURO/DOLAR]]*66%)</f>
        <v>2999.0385964912284</v>
      </c>
    </row>
    <row r="482" spans="1:18">
      <c r="B482" s="152">
        <v>3350</v>
      </c>
      <c r="C482" s="183" t="s">
        <v>1288</v>
      </c>
      <c r="D482" s="183" t="s">
        <v>1334</v>
      </c>
      <c r="E482" s="184" t="s">
        <v>42</v>
      </c>
      <c r="F482" s="179">
        <v>0</v>
      </c>
      <c r="G482" s="180">
        <f>VLOOKUP(Tablo1345343423232342[[#This Row],[Ürün Kodu]],GMA!$A:$B,2,0)</f>
        <v>10600.175438596492</v>
      </c>
      <c r="H482" s="154">
        <v>0</v>
      </c>
      <c r="I482" s="21">
        <f>Tablo1345343423232342[[#This Row],[Adet Fiyatı
KDV HARİÇ
EURO/DOLAR]]-(Tablo1345343423232342[[#This Row],[Adet Fiyatı
KDV HARİÇ
EURO/DOLAR]]*Tablo1345343423232342[[#This Row],[İskonto]])</f>
        <v>10600.175438596492</v>
      </c>
      <c r="J482" s="21">
        <f>Tablo1345343423232342[[#This Row],[Miktar]]*Tablo1345343423232342[[#This Row],[İskontolu 
Birim Fiyat
KDV HARİÇ]]</f>
        <v>0</v>
      </c>
      <c r="K482" s="21">
        <f>Tablo1345343423232342[[#This Row],[İskontolu 
Toplam Fiyat
KDV HARİÇ]]*1.2</f>
        <v>0</v>
      </c>
      <c r="L482" s="162"/>
      <c r="M482" s="163">
        <f>Tablo1345343423232342[[#This Row],[Adet Fiyatı
KDV HARİÇ
EURO/DOLAR]]-(Tablo1345343423232342[[#This Row],[Adet Fiyatı
KDV HARİÇ
EURO/DOLAR]]*67%)</f>
        <v>3498.0578947368422</v>
      </c>
      <c r="N482" s="21">
        <f>Tablo1345343423232342[[#This Row],[Adet Fiyatı
KDV HARİÇ
EURO/DOLAR]]-(Tablo1345343423232342[[#This Row],[Adet Fiyatı
KDV HARİÇ
EURO/DOLAR]]*68%)</f>
        <v>3392.0561403508773</v>
      </c>
      <c r="O482" s="21">
        <f>Tablo1345343423232342[[#This Row],[Adet Fiyatı
KDV HARİÇ
EURO/DOLAR]]-(Tablo1345343423232342[[#This Row],[Adet Fiyatı
KDV HARİÇ
EURO/DOLAR]]*64%)</f>
        <v>3816.0631578947368</v>
      </c>
      <c r="P482" s="21">
        <f>Tablo1345343423232342[[#This Row],[Adet Fiyatı
KDV HARİÇ
EURO/DOLAR]]-(Tablo1345343423232342[[#This Row],[Adet Fiyatı
KDV HARİÇ
EURO/DOLAR]]*66%)</f>
        <v>3604.0596491228071</v>
      </c>
    </row>
    <row r="483" spans="1:18">
      <c r="B483" s="157">
        <v>3355</v>
      </c>
      <c r="C483" s="183" t="s">
        <v>1289</v>
      </c>
      <c r="D483" s="183" t="s">
        <v>1335</v>
      </c>
      <c r="E483" s="184" t="s">
        <v>42</v>
      </c>
      <c r="F483" s="179">
        <v>0</v>
      </c>
      <c r="G483" s="180">
        <f>VLOOKUP(Tablo1345343423232342[[#This Row],[Ürün Kodu]],GMA!$A:$B,2,0)</f>
        <v>13126.140350877193</v>
      </c>
      <c r="H483" s="154">
        <v>0</v>
      </c>
      <c r="I483" s="21">
        <f>Tablo1345343423232342[[#This Row],[Adet Fiyatı
KDV HARİÇ
EURO/DOLAR]]-(Tablo1345343423232342[[#This Row],[Adet Fiyatı
KDV HARİÇ
EURO/DOLAR]]*Tablo1345343423232342[[#This Row],[İskonto]])</f>
        <v>13126.140350877193</v>
      </c>
      <c r="J483" s="21">
        <f>Tablo1345343423232342[[#This Row],[Miktar]]*Tablo1345343423232342[[#This Row],[İskontolu 
Birim Fiyat
KDV HARİÇ]]</f>
        <v>0</v>
      </c>
      <c r="K483" s="21">
        <f>Tablo1345343423232342[[#This Row],[İskontolu 
Toplam Fiyat
KDV HARİÇ]]*1.2</f>
        <v>0</v>
      </c>
      <c r="L483" s="162"/>
      <c r="M483" s="163">
        <f>Tablo1345343423232342[[#This Row],[Adet Fiyatı
KDV HARİÇ
EURO/DOLAR]]-(Tablo1345343423232342[[#This Row],[Adet Fiyatı
KDV HARİÇ
EURO/DOLAR]]*67%)</f>
        <v>4331.6263157894737</v>
      </c>
      <c r="N483" s="21">
        <f>Tablo1345343423232342[[#This Row],[Adet Fiyatı
KDV HARİÇ
EURO/DOLAR]]-(Tablo1345343423232342[[#This Row],[Adet Fiyatı
KDV HARİÇ
EURO/DOLAR]]*68%)</f>
        <v>4200.3649122807019</v>
      </c>
      <c r="O483" s="21">
        <f>Tablo1345343423232342[[#This Row],[Adet Fiyatı
KDV HARİÇ
EURO/DOLAR]]-(Tablo1345343423232342[[#This Row],[Adet Fiyatı
KDV HARİÇ
EURO/DOLAR]]*64%)</f>
        <v>4725.410526315789</v>
      </c>
      <c r="P483" s="21">
        <f>Tablo1345343423232342[[#This Row],[Adet Fiyatı
KDV HARİÇ
EURO/DOLAR]]-(Tablo1345343423232342[[#This Row],[Adet Fiyatı
KDV HARİÇ
EURO/DOLAR]]*66%)</f>
        <v>4462.8877192982454</v>
      </c>
    </row>
    <row r="484" spans="1:18">
      <c r="B484" s="152">
        <v>3360</v>
      </c>
      <c r="C484" s="183" t="s">
        <v>1290</v>
      </c>
      <c r="D484" s="183" t="s">
        <v>1336</v>
      </c>
      <c r="E484" s="184" t="s">
        <v>42</v>
      </c>
      <c r="F484" s="179">
        <v>0</v>
      </c>
      <c r="G484" s="180">
        <f>VLOOKUP(Tablo1345343423232342[[#This Row],[Ürün Kodu]],GMA!$A:$B,2,0)</f>
        <v>15720.701754385966</v>
      </c>
      <c r="H484" s="154">
        <v>0</v>
      </c>
      <c r="I484" s="21">
        <f>Tablo1345343423232342[[#This Row],[Adet Fiyatı
KDV HARİÇ
EURO/DOLAR]]-(Tablo1345343423232342[[#This Row],[Adet Fiyatı
KDV HARİÇ
EURO/DOLAR]]*Tablo1345343423232342[[#This Row],[İskonto]])</f>
        <v>15720.701754385966</v>
      </c>
      <c r="J484" s="21">
        <f>Tablo1345343423232342[[#This Row],[Miktar]]*Tablo1345343423232342[[#This Row],[İskontolu 
Birim Fiyat
KDV HARİÇ]]</f>
        <v>0</v>
      </c>
      <c r="K484" s="21">
        <f>Tablo1345343423232342[[#This Row],[İskontolu 
Toplam Fiyat
KDV HARİÇ]]*1.2</f>
        <v>0</v>
      </c>
      <c r="L484" s="162"/>
      <c r="M484" s="163">
        <f>Tablo1345343423232342[[#This Row],[Adet Fiyatı
KDV HARİÇ
EURO/DOLAR]]-(Tablo1345343423232342[[#This Row],[Adet Fiyatı
KDV HARİÇ
EURO/DOLAR]]*67%)</f>
        <v>5187.8315789473672</v>
      </c>
      <c r="N484" s="21">
        <f>Tablo1345343423232342[[#This Row],[Adet Fiyatı
KDV HARİÇ
EURO/DOLAR]]-(Tablo1345343423232342[[#This Row],[Adet Fiyatı
KDV HARİÇ
EURO/DOLAR]]*68%)</f>
        <v>5030.6245614035088</v>
      </c>
      <c r="O484" s="21">
        <f>Tablo1345343423232342[[#This Row],[Adet Fiyatı
KDV HARİÇ
EURO/DOLAR]]-(Tablo1345343423232342[[#This Row],[Adet Fiyatı
KDV HARİÇ
EURO/DOLAR]]*64%)</f>
        <v>5659.4526315789481</v>
      </c>
      <c r="P484" s="21">
        <f>Tablo1345343423232342[[#This Row],[Adet Fiyatı
KDV HARİÇ
EURO/DOLAR]]-(Tablo1345343423232342[[#This Row],[Adet Fiyatı
KDV HARİÇ
EURO/DOLAR]]*66%)</f>
        <v>5345.0385964912275</v>
      </c>
    </row>
    <row r="485" spans="1:18">
      <c r="B485" s="157">
        <v>3365</v>
      </c>
      <c r="C485" s="183" t="s">
        <v>1291</v>
      </c>
      <c r="D485" s="183" t="s">
        <v>1337</v>
      </c>
      <c r="E485" s="184" t="s">
        <v>42</v>
      </c>
      <c r="F485" s="179">
        <v>0</v>
      </c>
      <c r="G485" s="180">
        <f>VLOOKUP(Tablo1345343423232342[[#This Row],[Ürün Kodu]],GMA!$A:$B,2,0)</f>
        <v>19154.561403508775</v>
      </c>
      <c r="H485" s="154">
        <v>0</v>
      </c>
      <c r="I485" s="21">
        <f>Tablo1345343423232342[[#This Row],[Adet Fiyatı
KDV HARİÇ
EURO/DOLAR]]-(Tablo1345343423232342[[#This Row],[Adet Fiyatı
KDV HARİÇ
EURO/DOLAR]]*Tablo1345343423232342[[#This Row],[İskonto]])</f>
        <v>19154.561403508775</v>
      </c>
      <c r="J485" s="21">
        <f>Tablo1345343423232342[[#This Row],[Miktar]]*Tablo1345343423232342[[#This Row],[İskontolu 
Birim Fiyat
KDV HARİÇ]]</f>
        <v>0</v>
      </c>
      <c r="K485" s="21">
        <f>Tablo1345343423232342[[#This Row],[İskontolu 
Toplam Fiyat
KDV HARİÇ]]*1.2</f>
        <v>0</v>
      </c>
      <c r="L485" s="162"/>
      <c r="M485" s="163">
        <f>Tablo1345343423232342[[#This Row],[Adet Fiyatı
KDV HARİÇ
EURO/DOLAR]]-(Tablo1345343423232342[[#This Row],[Adet Fiyatı
KDV HARİÇ
EURO/DOLAR]]*67%)</f>
        <v>6321.0052631578947</v>
      </c>
      <c r="N485" s="21">
        <f>Tablo1345343423232342[[#This Row],[Adet Fiyatı
KDV HARİÇ
EURO/DOLAR]]-(Tablo1345343423232342[[#This Row],[Adet Fiyatı
KDV HARİÇ
EURO/DOLAR]]*68%)</f>
        <v>6129.4596491228076</v>
      </c>
      <c r="O485" s="21">
        <f>Tablo1345343423232342[[#This Row],[Adet Fiyatı
KDV HARİÇ
EURO/DOLAR]]-(Tablo1345343423232342[[#This Row],[Adet Fiyatı
KDV HARİÇ
EURO/DOLAR]]*64%)</f>
        <v>6895.6421052631595</v>
      </c>
      <c r="P485" s="21">
        <f>Tablo1345343423232342[[#This Row],[Adet Fiyatı
KDV HARİÇ
EURO/DOLAR]]-(Tablo1345343423232342[[#This Row],[Adet Fiyatı
KDV HARİÇ
EURO/DOLAR]]*66%)</f>
        <v>6512.5508771929835</v>
      </c>
    </row>
    <row r="486" spans="1:18">
      <c r="B486" s="152">
        <v>3370</v>
      </c>
      <c r="C486" s="183" t="s">
        <v>1292</v>
      </c>
      <c r="D486" s="183" t="s">
        <v>1338</v>
      </c>
      <c r="E486" s="184" t="s">
        <v>42</v>
      </c>
      <c r="F486" s="179">
        <v>0</v>
      </c>
      <c r="G486" s="180">
        <f>VLOOKUP(Tablo1345343423232342[[#This Row],[Ürün Kodu]],GMA!$A:$B,2,0)</f>
        <v>25659.122807017546</v>
      </c>
      <c r="H486" s="154">
        <v>0</v>
      </c>
      <c r="I486" s="21">
        <f>Tablo1345343423232342[[#This Row],[Adet Fiyatı
KDV HARİÇ
EURO/DOLAR]]-(Tablo1345343423232342[[#This Row],[Adet Fiyatı
KDV HARİÇ
EURO/DOLAR]]*Tablo1345343423232342[[#This Row],[İskonto]])</f>
        <v>25659.122807017546</v>
      </c>
      <c r="J486" s="21">
        <f>Tablo1345343423232342[[#This Row],[Miktar]]*Tablo1345343423232342[[#This Row],[İskontolu 
Birim Fiyat
KDV HARİÇ]]</f>
        <v>0</v>
      </c>
      <c r="K486" s="21">
        <f>Tablo1345343423232342[[#This Row],[İskontolu 
Toplam Fiyat
KDV HARİÇ]]*1.2</f>
        <v>0</v>
      </c>
      <c r="L486" s="162"/>
      <c r="M486" s="163">
        <f>Tablo1345343423232342[[#This Row],[Adet Fiyatı
KDV HARİÇ
EURO/DOLAR]]-(Tablo1345343423232342[[#This Row],[Adet Fiyatı
KDV HARİÇ
EURO/DOLAR]]*67%)</f>
        <v>8467.5105263157893</v>
      </c>
      <c r="N486" s="21">
        <f>Tablo1345343423232342[[#This Row],[Adet Fiyatı
KDV HARİÇ
EURO/DOLAR]]-(Tablo1345343423232342[[#This Row],[Adet Fiyatı
KDV HARİÇ
EURO/DOLAR]]*68%)</f>
        <v>8210.9192982456116</v>
      </c>
      <c r="O486" s="21">
        <f>Tablo1345343423232342[[#This Row],[Adet Fiyatı
KDV HARİÇ
EURO/DOLAR]]-(Tablo1345343423232342[[#This Row],[Adet Fiyatı
KDV HARİÇ
EURO/DOLAR]]*64%)</f>
        <v>9237.2842105263153</v>
      </c>
      <c r="P486" s="21">
        <f>Tablo1345343423232342[[#This Row],[Adet Fiyatı
KDV HARİÇ
EURO/DOLAR]]-(Tablo1345343423232342[[#This Row],[Adet Fiyatı
KDV HARİÇ
EURO/DOLAR]]*66%)</f>
        <v>8724.1017543859634</v>
      </c>
    </row>
    <row r="487" spans="1:18">
      <c r="B487" s="157">
        <v>3375</v>
      </c>
      <c r="C487" s="183" t="s">
        <v>1293</v>
      </c>
      <c r="D487" s="183" t="s">
        <v>1339</v>
      </c>
      <c r="E487" s="184" t="s">
        <v>42</v>
      </c>
      <c r="F487" s="179">
        <v>0</v>
      </c>
      <c r="G487" s="180">
        <f>VLOOKUP(Tablo1345343423232342[[#This Row],[Ürün Kodu]],GMA!$A:$B,2,0)</f>
        <v>30021.05263157895</v>
      </c>
      <c r="H487" s="154">
        <v>0</v>
      </c>
      <c r="I487" s="21">
        <f>Tablo1345343423232342[[#This Row],[Adet Fiyatı
KDV HARİÇ
EURO/DOLAR]]-(Tablo1345343423232342[[#This Row],[Adet Fiyatı
KDV HARİÇ
EURO/DOLAR]]*Tablo1345343423232342[[#This Row],[İskonto]])</f>
        <v>30021.05263157895</v>
      </c>
      <c r="J487" s="21">
        <f>Tablo1345343423232342[[#This Row],[Miktar]]*Tablo1345343423232342[[#This Row],[İskontolu 
Birim Fiyat
KDV HARİÇ]]</f>
        <v>0</v>
      </c>
      <c r="K487" s="21">
        <f>Tablo1345343423232342[[#This Row],[İskontolu 
Toplam Fiyat
KDV HARİÇ]]*1.2</f>
        <v>0</v>
      </c>
      <c r="L487" s="162"/>
      <c r="M487" s="163">
        <f>Tablo1345343423232342[[#This Row],[Adet Fiyatı
KDV HARİÇ
EURO/DOLAR]]-(Tablo1345343423232342[[#This Row],[Adet Fiyatı
KDV HARİÇ
EURO/DOLAR]]*67%)</f>
        <v>9906.9473684210534</v>
      </c>
      <c r="N487" s="21">
        <f>Tablo1345343423232342[[#This Row],[Adet Fiyatı
KDV HARİÇ
EURO/DOLAR]]-(Tablo1345343423232342[[#This Row],[Adet Fiyatı
KDV HARİÇ
EURO/DOLAR]]*68%)</f>
        <v>9606.7368421052633</v>
      </c>
      <c r="O487" s="21">
        <f>Tablo1345343423232342[[#This Row],[Adet Fiyatı
KDV HARİÇ
EURO/DOLAR]]-(Tablo1345343423232342[[#This Row],[Adet Fiyatı
KDV HARİÇ
EURO/DOLAR]]*64%)</f>
        <v>10807.57894736842</v>
      </c>
      <c r="P487" s="21">
        <f>Tablo1345343423232342[[#This Row],[Adet Fiyatı
KDV HARİÇ
EURO/DOLAR]]-(Tablo1345343423232342[[#This Row],[Adet Fiyatı
KDV HARİÇ
EURO/DOLAR]]*66%)</f>
        <v>10207.157894736843</v>
      </c>
    </row>
    <row r="488" spans="1:18" s="160" customFormat="1">
      <c r="A488" s="156"/>
      <c r="B488" s="152">
        <v>3380</v>
      </c>
      <c r="C488" s="19" t="s">
        <v>752</v>
      </c>
      <c r="D488" s="19" t="s">
        <v>59</v>
      </c>
      <c r="E488" s="22"/>
      <c r="F488" s="161"/>
      <c r="G488" s="21"/>
      <c r="H488" s="154"/>
      <c r="I488" s="21"/>
      <c r="J488" s="21"/>
      <c r="K488" s="21"/>
      <c r="L488" s="162"/>
      <c r="M488" s="163"/>
      <c r="N488" s="21"/>
      <c r="O488" s="21"/>
      <c r="P488" s="21"/>
      <c r="Q488" s="9"/>
      <c r="R488" s="9"/>
    </row>
    <row r="489" spans="1:18">
      <c r="B489" s="157">
        <v>3385</v>
      </c>
      <c r="C489" s="183" t="s">
        <v>916</v>
      </c>
      <c r="D489" s="183" t="s">
        <v>920</v>
      </c>
      <c r="E489" s="184" t="s">
        <v>42</v>
      </c>
      <c r="F489" s="179">
        <v>0</v>
      </c>
      <c r="G489" s="180">
        <f>VLOOKUP(Tablo1345343423232342[[#This Row],[Ürün Kodu]],GMA!$A:$B,2,0)</f>
        <v>9382.8070175438606</v>
      </c>
      <c r="H489" s="154">
        <v>0</v>
      </c>
      <c r="I489" s="21">
        <f>Tablo1345343423232342[[#This Row],[Adet Fiyatı
KDV HARİÇ
EURO/DOLAR]]-(Tablo1345343423232342[[#This Row],[Adet Fiyatı
KDV HARİÇ
EURO/DOLAR]]*Tablo1345343423232342[[#This Row],[İskonto]])</f>
        <v>9382.8070175438606</v>
      </c>
      <c r="J489" s="21">
        <f>Tablo1345343423232342[[#This Row],[Miktar]]*Tablo1345343423232342[[#This Row],[İskontolu 
Birim Fiyat
KDV HARİÇ]]</f>
        <v>0</v>
      </c>
      <c r="K489" s="21">
        <f>Tablo1345343423232342[[#This Row],[İskontolu 
Toplam Fiyat
KDV HARİÇ]]*1.2</f>
        <v>0</v>
      </c>
      <c r="L489" s="162"/>
      <c r="M489" s="163">
        <f>Tablo1345343423232342[[#This Row],[Adet Fiyatı
KDV HARİÇ
EURO/DOLAR]]-(Tablo1345343423232342[[#This Row],[Adet Fiyatı
KDV HARİÇ
EURO/DOLAR]]*67%)</f>
        <v>3096.3263157894735</v>
      </c>
      <c r="N489" s="21">
        <f>Tablo1345343423232342[[#This Row],[Adet Fiyatı
KDV HARİÇ
EURO/DOLAR]]-(Tablo1345343423232342[[#This Row],[Adet Fiyatı
KDV HARİÇ
EURO/DOLAR]]*68%)</f>
        <v>3002.4982456140351</v>
      </c>
      <c r="O489" s="21">
        <f>Tablo1345343423232342[[#This Row],[Adet Fiyatı
KDV HARİÇ
EURO/DOLAR]]-(Tablo1345343423232342[[#This Row],[Adet Fiyatı
KDV HARİÇ
EURO/DOLAR]]*64%)</f>
        <v>3377.8105263157895</v>
      </c>
      <c r="P489" s="21">
        <f>Tablo1345343423232342[[#This Row],[Adet Fiyatı
KDV HARİÇ
EURO/DOLAR]]-(Tablo1345343423232342[[#This Row],[Adet Fiyatı
KDV HARİÇ
EURO/DOLAR]]*66%)</f>
        <v>3190.1543859649128</v>
      </c>
    </row>
    <row r="490" spans="1:18">
      <c r="B490" s="152">
        <v>3390</v>
      </c>
      <c r="C490" s="183" t="s">
        <v>917</v>
      </c>
      <c r="D490" s="183" t="s">
        <v>921</v>
      </c>
      <c r="E490" s="184" t="s">
        <v>42</v>
      </c>
      <c r="F490" s="179">
        <v>0</v>
      </c>
      <c r="G490" s="180">
        <f>VLOOKUP(Tablo1345343423232342[[#This Row],[Ürün Kodu]],GMA!$A:$B,2,0)</f>
        <v>12142.456140350878</v>
      </c>
      <c r="H490" s="154">
        <v>0</v>
      </c>
      <c r="I490" s="21">
        <f>Tablo1345343423232342[[#This Row],[Adet Fiyatı
KDV HARİÇ
EURO/DOLAR]]-(Tablo1345343423232342[[#This Row],[Adet Fiyatı
KDV HARİÇ
EURO/DOLAR]]*Tablo1345343423232342[[#This Row],[İskonto]])</f>
        <v>12142.456140350878</v>
      </c>
      <c r="J490" s="21">
        <f>Tablo1345343423232342[[#This Row],[Miktar]]*Tablo1345343423232342[[#This Row],[İskontolu 
Birim Fiyat
KDV HARİÇ]]</f>
        <v>0</v>
      </c>
      <c r="K490" s="21">
        <f>Tablo1345343423232342[[#This Row],[İskontolu 
Toplam Fiyat
KDV HARİÇ]]*1.2</f>
        <v>0</v>
      </c>
      <c r="L490" s="162"/>
      <c r="M490" s="163">
        <f>Tablo1345343423232342[[#This Row],[Adet Fiyatı
KDV HARİÇ
EURO/DOLAR]]-(Tablo1345343423232342[[#This Row],[Adet Fiyatı
KDV HARİÇ
EURO/DOLAR]]*67%)</f>
        <v>4007.0105263157893</v>
      </c>
      <c r="N490" s="21">
        <f>Tablo1345343423232342[[#This Row],[Adet Fiyatı
KDV HARİÇ
EURO/DOLAR]]-(Tablo1345343423232342[[#This Row],[Adet Fiyatı
KDV HARİÇ
EURO/DOLAR]]*68%)</f>
        <v>3885.5859649122795</v>
      </c>
      <c r="O490" s="21">
        <f>Tablo1345343423232342[[#This Row],[Adet Fiyatı
KDV HARİÇ
EURO/DOLAR]]-(Tablo1345343423232342[[#This Row],[Adet Fiyatı
KDV HARİÇ
EURO/DOLAR]]*64%)</f>
        <v>4371.2842105263162</v>
      </c>
      <c r="P490" s="21">
        <f>Tablo1345343423232342[[#This Row],[Adet Fiyatı
KDV HARİÇ
EURO/DOLAR]]-(Tablo1345343423232342[[#This Row],[Adet Fiyatı
KDV HARİÇ
EURO/DOLAR]]*66%)</f>
        <v>4128.4350877192983</v>
      </c>
    </row>
    <row r="491" spans="1:18">
      <c r="B491" s="157">
        <v>3395</v>
      </c>
      <c r="C491" s="183" t="s">
        <v>918</v>
      </c>
      <c r="D491" s="183" t="s">
        <v>922</v>
      </c>
      <c r="E491" s="184" t="s">
        <v>42</v>
      </c>
      <c r="F491" s="179">
        <v>0</v>
      </c>
      <c r="G491" s="180">
        <f>VLOOKUP(Tablo1345343423232342[[#This Row],[Ürün Kodu]],GMA!$A:$B,2,0)</f>
        <v>16281.929824561406</v>
      </c>
      <c r="H491" s="154">
        <v>0</v>
      </c>
      <c r="I491" s="21">
        <f>Tablo1345343423232342[[#This Row],[Adet Fiyatı
KDV HARİÇ
EURO/DOLAR]]-(Tablo1345343423232342[[#This Row],[Adet Fiyatı
KDV HARİÇ
EURO/DOLAR]]*Tablo1345343423232342[[#This Row],[İskonto]])</f>
        <v>16281.929824561406</v>
      </c>
      <c r="J491" s="21">
        <f>Tablo1345343423232342[[#This Row],[Miktar]]*Tablo1345343423232342[[#This Row],[İskontolu 
Birim Fiyat
KDV HARİÇ]]</f>
        <v>0</v>
      </c>
      <c r="K491" s="21">
        <f>Tablo1345343423232342[[#This Row],[İskontolu 
Toplam Fiyat
KDV HARİÇ]]*1.2</f>
        <v>0</v>
      </c>
      <c r="L491" s="162"/>
      <c r="M491" s="163">
        <f>Tablo1345343423232342[[#This Row],[Adet Fiyatı
KDV HARİÇ
EURO/DOLAR]]-(Tablo1345343423232342[[#This Row],[Adet Fiyatı
KDV HARİÇ
EURO/DOLAR]]*67%)</f>
        <v>5373.0368421052626</v>
      </c>
      <c r="N491" s="21">
        <f>Tablo1345343423232342[[#This Row],[Adet Fiyatı
KDV HARİÇ
EURO/DOLAR]]-(Tablo1345343423232342[[#This Row],[Adet Fiyatı
KDV HARİÇ
EURO/DOLAR]]*68%)</f>
        <v>5210.2175438596496</v>
      </c>
      <c r="O491" s="21">
        <f>Tablo1345343423232342[[#This Row],[Adet Fiyatı
KDV HARİÇ
EURO/DOLAR]]-(Tablo1345343423232342[[#This Row],[Adet Fiyatı
KDV HARİÇ
EURO/DOLAR]]*64%)</f>
        <v>5861.4947368421053</v>
      </c>
      <c r="P491" s="21">
        <f>Tablo1345343423232342[[#This Row],[Adet Fiyatı
KDV HARİÇ
EURO/DOLAR]]-(Tablo1345343423232342[[#This Row],[Adet Fiyatı
KDV HARİÇ
EURO/DOLAR]]*66%)</f>
        <v>5535.8561403508775</v>
      </c>
    </row>
    <row r="492" spans="1:18">
      <c r="B492" s="152">
        <v>3400</v>
      </c>
      <c r="C492" s="183" t="s">
        <v>919</v>
      </c>
      <c r="D492" s="183" t="s">
        <v>923</v>
      </c>
      <c r="E492" s="184" t="s">
        <v>42</v>
      </c>
      <c r="F492" s="179">
        <v>0</v>
      </c>
      <c r="G492" s="180">
        <f>VLOOKUP(Tablo1345343423232342[[#This Row],[Ürün Kodu]],GMA!$A:$B,2,0)</f>
        <v>22629.122807017546</v>
      </c>
      <c r="H492" s="154">
        <v>0</v>
      </c>
      <c r="I492" s="21">
        <f>Tablo1345343423232342[[#This Row],[Adet Fiyatı
KDV HARİÇ
EURO/DOLAR]]-(Tablo1345343423232342[[#This Row],[Adet Fiyatı
KDV HARİÇ
EURO/DOLAR]]*Tablo1345343423232342[[#This Row],[İskonto]])</f>
        <v>22629.122807017546</v>
      </c>
      <c r="J492" s="21">
        <f>Tablo1345343423232342[[#This Row],[Miktar]]*Tablo1345343423232342[[#This Row],[İskontolu 
Birim Fiyat
KDV HARİÇ]]</f>
        <v>0</v>
      </c>
      <c r="K492" s="21">
        <f>Tablo1345343423232342[[#This Row],[İskontolu 
Toplam Fiyat
KDV HARİÇ]]*1.2</f>
        <v>0</v>
      </c>
      <c r="L492" s="162"/>
      <c r="M492" s="163">
        <f>Tablo1345343423232342[[#This Row],[Adet Fiyatı
KDV HARİÇ
EURO/DOLAR]]-(Tablo1345343423232342[[#This Row],[Adet Fiyatı
KDV HARİÇ
EURO/DOLAR]]*67%)</f>
        <v>7467.6105263157897</v>
      </c>
      <c r="N492" s="21">
        <f>Tablo1345343423232342[[#This Row],[Adet Fiyatı
KDV HARİÇ
EURO/DOLAR]]-(Tablo1345343423232342[[#This Row],[Adet Fiyatı
KDV HARİÇ
EURO/DOLAR]]*68%)</f>
        <v>7241.319298245613</v>
      </c>
      <c r="O492" s="21">
        <f>Tablo1345343423232342[[#This Row],[Adet Fiyatı
KDV HARİÇ
EURO/DOLAR]]-(Tablo1345343423232342[[#This Row],[Adet Fiyatı
KDV HARİÇ
EURO/DOLAR]]*64%)</f>
        <v>8146.484210526316</v>
      </c>
      <c r="P492" s="21">
        <f>Tablo1345343423232342[[#This Row],[Adet Fiyatı
KDV HARİÇ
EURO/DOLAR]]-(Tablo1345343423232342[[#This Row],[Adet Fiyatı
KDV HARİÇ
EURO/DOLAR]]*66%)</f>
        <v>7693.9017543859645</v>
      </c>
    </row>
    <row r="493" spans="1:18">
      <c r="B493" s="157">
        <v>3405</v>
      </c>
      <c r="C493" s="20" t="s">
        <v>753</v>
      </c>
      <c r="D493" s="19" t="s">
        <v>420</v>
      </c>
      <c r="E493" s="10"/>
      <c r="F493" s="164"/>
      <c r="G493" s="17"/>
      <c r="H493" s="154"/>
      <c r="I493" s="70"/>
      <c r="J493" s="70"/>
      <c r="K493" s="70"/>
      <c r="L493" s="17"/>
      <c r="M493" s="165"/>
      <c r="N493" s="70"/>
      <c r="O493" s="70"/>
      <c r="P493" s="70"/>
    </row>
    <row r="494" spans="1:18">
      <c r="B494" s="152">
        <v>3410</v>
      </c>
      <c r="C494" s="185" t="s">
        <v>421</v>
      </c>
      <c r="D494" s="189" t="s">
        <v>422</v>
      </c>
      <c r="E494" s="184" t="s">
        <v>42</v>
      </c>
      <c r="F494" s="179">
        <v>0</v>
      </c>
      <c r="G494" s="180">
        <f>VLOOKUP(Tablo1345343423232342[[#This Row],[Ürün Kodu]],GMA!$A:$B,2,0)</f>
        <v>21500.350877192985</v>
      </c>
      <c r="H494" s="154">
        <v>0</v>
      </c>
      <c r="I494" s="21">
        <f>Tablo1345343423232342[[#This Row],[Adet Fiyatı
KDV HARİÇ
EURO/DOLAR]]-(Tablo1345343423232342[[#This Row],[Adet Fiyatı
KDV HARİÇ
EURO/DOLAR]]*Tablo1345343423232342[[#This Row],[İskonto]])</f>
        <v>21500.350877192985</v>
      </c>
      <c r="J494" s="21">
        <f>Tablo1345343423232342[[#This Row],[Miktar]]*Tablo1345343423232342[[#This Row],[İskontolu 
Birim Fiyat
KDV HARİÇ]]</f>
        <v>0</v>
      </c>
      <c r="K494" s="21">
        <f>Tablo1345343423232342[[#This Row],[İskontolu 
Toplam Fiyat
KDV HARİÇ]]*1.2</f>
        <v>0</v>
      </c>
      <c r="L494" s="162"/>
      <c r="M494" s="163">
        <f>Tablo1345343423232342[[#This Row],[Adet Fiyatı
KDV HARİÇ
EURO/DOLAR]]-(Tablo1345343423232342[[#This Row],[Adet Fiyatı
KDV HARİÇ
EURO/DOLAR]]*67%)</f>
        <v>7095.1157894736843</v>
      </c>
      <c r="N494" s="21">
        <f>Tablo1345343423232342[[#This Row],[Adet Fiyatı
KDV HARİÇ
EURO/DOLAR]]-(Tablo1345343423232342[[#This Row],[Adet Fiyatı
KDV HARİÇ
EURO/DOLAR]]*68%)</f>
        <v>6880.1122807017546</v>
      </c>
      <c r="O494" s="21">
        <f>Tablo1345343423232342[[#This Row],[Adet Fiyatı
KDV HARİÇ
EURO/DOLAR]]-(Tablo1345343423232342[[#This Row],[Adet Fiyatı
KDV HARİÇ
EURO/DOLAR]]*64%)</f>
        <v>7740.1263157894737</v>
      </c>
      <c r="P494" s="21">
        <f>Tablo1345343423232342[[#This Row],[Adet Fiyatı
KDV HARİÇ
EURO/DOLAR]]-(Tablo1345343423232342[[#This Row],[Adet Fiyatı
KDV HARİÇ
EURO/DOLAR]]*66%)</f>
        <v>7310.1192982456141</v>
      </c>
    </row>
    <row r="495" spans="1:18">
      <c r="B495" s="157">
        <v>3415</v>
      </c>
      <c r="C495" s="185" t="s">
        <v>423</v>
      </c>
      <c r="D495" s="189" t="s">
        <v>424</v>
      </c>
      <c r="E495" s="184" t="s">
        <v>42</v>
      </c>
      <c r="F495" s="179">
        <v>0</v>
      </c>
      <c r="G495" s="180">
        <f>VLOOKUP(Tablo1345343423232342[[#This Row],[Ürün Kodu]],GMA!$A:$B,2,0)</f>
        <v>26516</v>
      </c>
      <c r="H495" s="154">
        <v>0</v>
      </c>
      <c r="I495" s="21">
        <f>Tablo1345343423232342[[#This Row],[Adet Fiyatı
KDV HARİÇ
EURO/DOLAR]]-(Tablo1345343423232342[[#This Row],[Adet Fiyatı
KDV HARİÇ
EURO/DOLAR]]*Tablo1345343423232342[[#This Row],[İskonto]])</f>
        <v>26516</v>
      </c>
      <c r="J495" s="21">
        <f>Tablo1345343423232342[[#This Row],[Miktar]]*Tablo1345343423232342[[#This Row],[İskontolu 
Birim Fiyat
KDV HARİÇ]]</f>
        <v>0</v>
      </c>
      <c r="K495" s="21">
        <f>Tablo1345343423232342[[#This Row],[İskontolu 
Toplam Fiyat
KDV HARİÇ]]*1.2</f>
        <v>0</v>
      </c>
      <c r="L495" s="162"/>
      <c r="M495" s="163">
        <f>Tablo1345343423232342[[#This Row],[Adet Fiyatı
KDV HARİÇ
EURO/DOLAR]]-(Tablo1345343423232342[[#This Row],[Adet Fiyatı
KDV HARİÇ
EURO/DOLAR]]*67%)</f>
        <v>8750.2799999999988</v>
      </c>
      <c r="N495" s="21">
        <f>Tablo1345343423232342[[#This Row],[Adet Fiyatı
KDV HARİÇ
EURO/DOLAR]]-(Tablo1345343423232342[[#This Row],[Adet Fiyatı
KDV HARİÇ
EURO/DOLAR]]*68%)</f>
        <v>8485.119999999999</v>
      </c>
      <c r="O495" s="21">
        <f>Tablo1345343423232342[[#This Row],[Adet Fiyatı
KDV HARİÇ
EURO/DOLAR]]-(Tablo1345343423232342[[#This Row],[Adet Fiyatı
KDV HARİÇ
EURO/DOLAR]]*64%)</f>
        <v>9545.7599999999984</v>
      </c>
      <c r="P495" s="21">
        <f>Tablo1345343423232342[[#This Row],[Adet Fiyatı
KDV HARİÇ
EURO/DOLAR]]-(Tablo1345343423232342[[#This Row],[Adet Fiyatı
KDV HARİÇ
EURO/DOLAR]]*66%)</f>
        <v>9015.4399999999987</v>
      </c>
    </row>
    <row r="496" spans="1:18" ht="12">
      <c r="B496" s="152">
        <v>3420</v>
      </c>
      <c r="C496" s="60" t="s">
        <v>853</v>
      </c>
      <c r="D496" s="61" t="s">
        <v>677</v>
      </c>
      <c r="E496" s="10"/>
      <c r="F496" s="153"/>
      <c r="G496" s="17"/>
      <c r="H496" s="154"/>
      <c r="I496" s="70"/>
      <c r="J496" s="70"/>
      <c r="K496" s="70"/>
      <c r="L496" s="166"/>
      <c r="M496" s="17"/>
      <c r="N496" s="17"/>
      <c r="O496" s="70"/>
      <c r="P496" s="70"/>
    </row>
    <row r="497" spans="1:16" s="160" customFormat="1">
      <c r="A497" s="156"/>
      <c r="B497" s="157">
        <v>3425</v>
      </c>
      <c r="C497" s="19" t="s">
        <v>754</v>
      </c>
      <c r="D497" s="19" t="s">
        <v>522</v>
      </c>
      <c r="E497" s="54"/>
      <c r="F497" s="158"/>
      <c r="G497" s="33"/>
      <c r="H497" s="154"/>
      <c r="I497" s="71"/>
      <c r="J497" s="71"/>
      <c r="K497" s="71"/>
      <c r="L497" s="33"/>
      <c r="M497" s="159"/>
      <c r="N497" s="71"/>
      <c r="O497" s="71"/>
      <c r="P497" s="71"/>
    </row>
    <row r="498" spans="1:16">
      <c r="B498" s="152">
        <v>3430</v>
      </c>
      <c r="C498" s="29" t="s">
        <v>776</v>
      </c>
      <c r="D498" s="29" t="s">
        <v>777</v>
      </c>
      <c r="E498" s="22" t="s">
        <v>42</v>
      </c>
      <c r="F498" s="161">
        <v>0</v>
      </c>
      <c r="G498" s="21">
        <f>VLOOKUP(Tablo1345343423232342[[#This Row],[Ürün Kodu]],GMA!$A:$B,2,0)</f>
        <v>1537.4689873323402</v>
      </c>
      <c r="H498" s="154">
        <v>0</v>
      </c>
      <c r="I498" s="21">
        <f>Tablo1345343423232342[[#This Row],[Adet Fiyatı
KDV HARİÇ
EURO/DOLAR]]-(Tablo1345343423232342[[#This Row],[Adet Fiyatı
KDV HARİÇ
EURO/DOLAR]]*Tablo1345343423232342[[#This Row],[İskonto]])</f>
        <v>1537.4689873323402</v>
      </c>
      <c r="J498" s="21">
        <f>Tablo1345343423232342[[#This Row],[Miktar]]*Tablo1345343423232342[[#This Row],[İskontolu 
Birim Fiyat
KDV HARİÇ]]</f>
        <v>0</v>
      </c>
      <c r="K498" s="21">
        <f>Tablo1345343423232342[[#This Row],[İskontolu 
Toplam Fiyat
KDV HARİÇ]]*1.2</f>
        <v>0</v>
      </c>
      <c r="L498" s="162"/>
      <c r="M498" s="163">
        <f>Tablo1345343423232342[[#This Row],[Adet Fiyatı
KDV HARİÇ
EURO/DOLAR]]-(Tablo1345343423232342[[#This Row],[Adet Fiyatı
KDV HARİÇ
EURO/DOLAR]]*67%)</f>
        <v>507.36476581967213</v>
      </c>
      <c r="N498" s="21">
        <f>Tablo1345343423232342[[#This Row],[Adet Fiyatı
KDV HARİÇ
EURO/DOLAR]]-(Tablo1345343423232342[[#This Row],[Adet Fiyatı
KDV HARİÇ
EURO/DOLAR]]*68%)</f>
        <v>491.99007594634872</v>
      </c>
      <c r="O498" s="21">
        <f>Tablo1345343423232342[[#This Row],[Adet Fiyatı
KDV HARİÇ
EURO/DOLAR]]-(Tablo1345343423232342[[#This Row],[Adet Fiyatı
KDV HARİÇ
EURO/DOLAR]]*64%)</f>
        <v>553.48883543964246</v>
      </c>
      <c r="P498" s="21">
        <f>Tablo1345343423232342[[#This Row],[Adet Fiyatı
KDV HARİÇ
EURO/DOLAR]]-(Tablo1345343423232342[[#This Row],[Adet Fiyatı
KDV HARİÇ
EURO/DOLAR]]*66%)</f>
        <v>522.73945569299565</v>
      </c>
    </row>
    <row r="499" spans="1:16">
      <c r="B499" s="157">
        <v>3435</v>
      </c>
      <c r="C499" s="29" t="s">
        <v>778</v>
      </c>
      <c r="D499" s="29" t="s">
        <v>779</v>
      </c>
      <c r="E499" s="22" t="s">
        <v>42</v>
      </c>
      <c r="F499" s="161">
        <v>0</v>
      </c>
      <c r="G499" s="21">
        <f>VLOOKUP(Tablo1345343423232342[[#This Row],[Ürün Kodu]],GMA!$A:$B,2,0)</f>
        <v>1612.0742504902348</v>
      </c>
      <c r="H499" s="154">
        <v>0</v>
      </c>
      <c r="I499" s="21">
        <f>Tablo1345343423232342[[#This Row],[Adet Fiyatı
KDV HARİÇ
EURO/DOLAR]]-(Tablo1345343423232342[[#This Row],[Adet Fiyatı
KDV HARİÇ
EURO/DOLAR]]*Tablo1345343423232342[[#This Row],[İskonto]])</f>
        <v>1612.0742504902348</v>
      </c>
      <c r="J499" s="21">
        <f>Tablo1345343423232342[[#This Row],[Miktar]]*Tablo1345343423232342[[#This Row],[İskontolu 
Birim Fiyat
KDV HARİÇ]]</f>
        <v>0</v>
      </c>
      <c r="K499" s="21">
        <f>Tablo1345343423232342[[#This Row],[İskontolu 
Toplam Fiyat
KDV HARİÇ]]*1.2</f>
        <v>0</v>
      </c>
      <c r="L499" s="162"/>
      <c r="M499" s="163">
        <f>Tablo1345343423232342[[#This Row],[Adet Fiyatı
KDV HARİÇ
EURO/DOLAR]]-(Tablo1345343423232342[[#This Row],[Adet Fiyatı
KDV HARİÇ
EURO/DOLAR]]*67%)</f>
        <v>531.98450266177747</v>
      </c>
      <c r="N499" s="21">
        <f>Tablo1345343423232342[[#This Row],[Adet Fiyatı
KDV HARİÇ
EURO/DOLAR]]-(Tablo1345343423232342[[#This Row],[Adet Fiyatı
KDV HARİÇ
EURO/DOLAR]]*68%)</f>
        <v>515.86376015687506</v>
      </c>
      <c r="O499" s="21">
        <f>Tablo1345343423232342[[#This Row],[Adet Fiyatı
KDV HARİÇ
EURO/DOLAR]]-(Tablo1345343423232342[[#This Row],[Adet Fiyatı
KDV HARİÇ
EURO/DOLAR]]*64%)</f>
        <v>580.34673017648447</v>
      </c>
      <c r="P499" s="21">
        <f>Tablo1345343423232342[[#This Row],[Adet Fiyatı
KDV HARİÇ
EURO/DOLAR]]-(Tablo1345343423232342[[#This Row],[Adet Fiyatı
KDV HARİÇ
EURO/DOLAR]]*66%)</f>
        <v>548.10524516667988</v>
      </c>
    </row>
    <row r="500" spans="1:16" s="160" customFormat="1">
      <c r="A500" s="156"/>
      <c r="B500" s="152">
        <v>3440</v>
      </c>
      <c r="C500" s="19" t="s">
        <v>755</v>
      </c>
      <c r="D500" s="19" t="s">
        <v>378</v>
      </c>
      <c r="E500" s="54"/>
      <c r="F500" s="158"/>
      <c r="G500" s="33"/>
      <c r="H500" s="154"/>
      <c r="I500" s="71"/>
      <c r="J500" s="71"/>
      <c r="K500" s="71"/>
      <c r="L500" s="33"/>
      <c r="M500" s="159"/>
      <c r="N500" s="71"/>
      <c r="O500" s="71"/>
      <c r="P500" s="71"/>
    </row>
    <row r="501" spans="1:16">
      <c r="B501" s="157">
        <v>3445</v>
      </c>
      <c r="C501" s="29" t="s">
        <v>780</v>
      </c>
      <c r="D501" s="29" t="s">
        <v>781</v>
      </c>
      <c r="E501" s="22" t="s">
        <v>42</v>
      </c>
      <c r="F501" s="161">
        <v>0</v>
      </c>
      <c r="G501" s="21">
        <f>VLOOKUP(Tablo1345343423232342[[#This Row],[Ürün Kodu]],GMA!$A:$B,2,0)</f>
        <v>1670.8912165267868</v>
      </c>
      <c r="H501" s="154">
        <v>0</v>
      </c>
      <c r="I501" s="21">
        <f>Tablo1345343423232342[[#This Row],[Adet Fiyatı
KDV HARİÇ
EURO/DOLAR]]-(Tablo1345343423232342[[#This Row],[Adet Fiyatı
KDV HARİÇ
EURO/DOLAR]]*Tablo1345343423232342[[#This Row],[İskonto]])</f>
        <v>1670.8912165267868</v>
      </c>
      <c r="J501" s="21">
        <f>Tablo1345343423232342[[#This Row],[Miktar]]*Tablo1345343423232342[[#This Row],[İskontolu 
Birim Fiyat
KDV HARİÇ]]</f>
        <v>0</v>
      </c>
      <c r="K501" s="21">
        <f>Tablo1345343423232342[[#This Row],[İskontolu 
Toplam Fiyat
KDV HARİÇ]]*1.2</f>
        <v>0</v>
      </c>
      <c r="L501" s="162"/>
      <c r="M501" s="163">
        <f>Tablo1345343423232342[[#This Row],[Adet Fiyatı
KDV HARİÇ
EURO/DOLAR]]-(Tablo1345343423232342[[#This Row],[Adet Fiyatı
KDV HARİÇ
EURO/DOLAR]]*67%)</f>
        <v>551.39410145383954</v>
      </c>
      <c r="N501" s="21">
        <f>Tablo1345343423232342[[#This Row],[Adet Fiyatı
KDV HARİÇ
EURO/DOLAR]]-(Tablo1345343423232342[[#This Row],[Adet Fiyatı
KDV HARİÇ
EURO/DOLAR]]*68%)</f>
        <v>534.68518928857179</v>
      </c>
      <c r="O501" s="21">
        <f>Tablo1345343423232342[[#This Row],[Adet Fiyatı
KDV HARİÇ
EURO/DOLAR]]-(Tablo1345343423232342[[#This Row],[Adet Fiyatı
KDV HARİÇ
EURO/DOLAR]]*64%)</f>
        <v>601.52083794964324</v>
      </c>
      <c r="P501" s="21">
        <f>Tablo1345343423232342[[#This Row],[Adet Fiyatı
KDV HARİÇ
EURO/DOLAR]]-(Tablo1345343423232342[[#This Row],[Adet Fiyatı
KDV HARİÇ
EURO/DOLAR]]*66%)</f>
        <v>568.10301361910751</v>
      </c>
    </row>
    <row r="502" spans="1:16">
      <c r="B502" s="152">
        <v>3450</v>
      </c>
      <c r="C502" s="29" t="s">
        <v>782</v>
      </c>
      <c r="D502" s="29" t="s">
        <v>783</v>
      </c>
      <c r="E502" s="22" t="s">
        <v>42</v>
      </c>
      <c r="F502" s="161">
        <v>0</v>
      </c>
      <c r="G502" s="21">
        <f>VLOOKUP(Tablo1345343423232342[[#This Row],[Ürün Kodu]],GMA!$A:$B,2,0)</f>
        <v>1745.4964796846816</v>
      </c>
      <c r="H502" s="154">
        <v>0</v>
      </c>
      <c r="I502" s="21">
        <f>Tablo1345343423232342[[#This Row],[Adet Fiyatı
KDV HARİÇ
EURO/DOLAR]]-(Tablo1345343423232342[[#This Row],[Adet Fiyatı
KDV HARİÇ
EURO/DOLAR]]*Tablo1345343423232342[[#This Row],[İskonto]])</f>
        <v>1745.4964796846816</v>
      </c>
      <c r="J502" s="21">
        <f>Tablo1345343423232342[[#This Row],[Miktar]]*Tablo1345343423232342[[#This Row],[İskontolu 
Birim Fiyat
KDV HARİÇ]]</f>
        <v>0</v>
      </c>
      <c r="K502" s="21">
        <f>Tablo1345343423232342[[#This Row],[İskontolu 
Toplam Fiyat
KDV HARİÇ]]*1.2</f>
        <v>0</v>
      </c>
      <c r="L502" s="162"/>
      <c r="M502" s="163">
        <f>Tablo1345343423232342[[#This Row],[Adet Fiyatı
KDV HARİÇ
EURO/DOLAR]]-(Tablo1345343423232342[[#This Row],[Adet Fiyatı
KDV HARİÇ
EURO/DOLAR]]*67%)</f>
        <v>576.01383829594488</v>
      </c>
      <c r="N502" s="21">
        <f>Tablo1345343423232342[[#This Row],[Adet Fiyatı
KDV HARİÇ
EURO/DOLAR]]-(Tablo1345343423232342[[#This Row],[Adet Fiyatı
KDV HARİÇ
EURO/DOLAR]]*68%)</f>
        <v>558.55887349909813</v>
      </c>
      <c r="O502" s="21">
        <f>Tablo1345343423232342[[#This Row],[Adet Fiyatı
KDV HARİÇ
EURO/DOLAR]]-(Tablo1345343423232342[[#This Row],[Adet Fiyatı
KDV HARİÇ
EURO/DOLAR]]*64%)</f>
        <v>628.37873268648536</v>
      </c>
      <c r="P502" s="21">
        <f>Tablo1345343423232342[[#This Row],[Adet Fiyatı
KDV HARİÇ
EURO/DOLAR]]-(Tablo1345343423232342[[#This Row],[Adet Fiyatı
KDV HARİÇ
EURO/DOLAR]]*66%)</f>
        <v>593.46880309279163</v>
      </c>
    </row>
    <row r="503" spans="1:16">
      <c r="B503" s="157">
        <v>3455</v>
      </c>
      <c r="C503" s="29" t="s">
        <v>784</v>
      </c>
      <c r="D503" s="29" t="s">
        <v>785</v>
      </c>
      <c r="E503" s="22" t="s">
        <v>42</v>
      </c>
      <c r="F503" s="161">
        <v>0</v>
      </c>
      <c r="G503" s="21">
        <f>VLOOKUP(Tablo1345343423232342[[#This Row],[Ürün Kodu]],GMA!$A:$B,2,0)</f>
        <v>1800.646558122206</v>
      </c>
      <c r="H503" s="154">
        <v>0</v>
      </c>
      <c r="I503" s="21">
        <f>Tablo1345343423232342[[#This Row],[Adet Fiyatı
KDV HARİÇ
EURO/DOLAR]]-(Tablo1345343423232342[[#This Row],[Adet Fiyatı
KDV HARİÇ
EURO/DOLAR]]*Tablo1345343423232342[[#This Row],[İskonto]])</f>
        <v>1800.646558122206</v>
      </c>
      <c r="J503" s="21">
        <f>Tablo1345343423232342[[#This Row],[Miktar]]*Tablo1345343423232342[[#This Row],[İskontolu 
Birim Fiyat
KDV HARİÇ]]</f>
        <v>0</v>
      </c>
      <c r="K503" s="21">
        <f>Tablo1345343423232342[[#This Row],[İskontolu 
Toplam Fiyat
KDV HARİÇ]]*1.2</f>
        <v>0</v>
      </c>
      <c r="L503" s="162"/>
      <c r="M503" s="163">
        <f>Tablo1345343423232342[[#This Row],[Adet Fiyatı
KDV HARİÇ
EURO/DOLAR]]-(Tablo1345343423232342[[#This Row],[Adet Fiyatı
KDV HARİÇ
EURO/DOLAR]]*67%)</f>
        <v>594.21336418032797</v>
      </c>
      <c r="N503" s="21">
        <f>Tablo1345343423232342[[#This Row],[Adet Fiyatı
KDV HARİÇ
EURO/DOLAR]]-(Tablo1345343423232342[[#This Row],[Adet Fiyatı
KDV HARİÇ
EURO/DOLAR]]*68%)</f>
        <v>576.2068985991059</v>
      </c>
      <c r="O503" s="21">
        <f>Tablo1345343423232342[[#This Row],[Adet Fiyatı
KDV HARİÇ
EURO/DOLAR]]-(Tablo1345343423232342[[#This Row],[Adet Fiyatı
KDV HARİÇ
EURO/DOLAR]]*64%)</f>
        <v>648.23276092399419</v>
      </c>
      <c r="P503" s="21">
        <f>Tablo1345343423232342[[#This Row],[Adet Fiyatı
KDV HARİÇ
EURO/DOLAR]]-(Tablo1345343423232342[[#This Row],[Adet Fiyatı
KDV HARİÇ
EURO/DOLAR]]*66%)</f>
        <v>612.21982976155005</v>
      </c>
    </row>
    <row r="504" spans="1:16">
      <c r="B504" s="152">
        <v>3460</v>
      </c>
      <c r="C504" s="29" t="s">
        <v>786</v>
      </c>
      <c r="D504" s="29" t="s">
        <v>787</v>
      </c>
      <c r="E504" s="22" t="s">
        <v>42</v>
      </c>
      <c r="F504" s="161">
        <v>0</v>
      </c>
      <c r="G504" s="21">
        <f>VLOOKUP(Tablo1345343423232342[[#This Row],[Ürün Kodu]],GMA!$A:$B,2,0)</f>
        <v>1912.0570844379952</v>
      </c>
      <c r="H504" s="154">
        <v>0</v>
      </c>
      <c r="I504" s="21">
        <f>Tablo1345343423232342[[#This Row],[Adet Fiyatı
KDV HARİÇ
EURO/DOLAR]]-(Tablo1345343423232342[[#This Row],[Adet Fiyatı
KDV HARİÇ
EURO/DOLAR]]*Tablo1345343423232342[[#This Row],[İskonto]])</f>
        <v>1912.0570844379952</v>
      </c>
      <c r="J504" s="21">
        <f>Tablo1345343423232342[[#This Row],[Miktar]]*Tablo1345343423232342[[#This Row],[İskontolu 
Birim Fiyat
KDV HARİÇ]]</f>
        <v>0</v>
      </c>
      <c r="K504" s="21">
        <f>Tablo1345343423232342[[#This Row],[İskontolu 
Toplam Fiyat
KDV HARİÇ]]*1.2</f>
        <v>0</v>
      </c>
      <c r="L504" s="162"/>
      <c r="M504" s="163">
        <f>Tablo1345343423232342[[#This Row],[Adet Fiyatı
KDV HARİÇ
EURO/DOLAR]]-(Tablo1345343423232342[[#This Row],[Adet Fiyatı
KDV HARİÇ
EURO/DOLAR]]*67%)</f>
        <v>630.97883786453826</v>
      </c>
      <c r="N504" s="21">
        <f>Tablo1345343423232342[[#This Row],[Adet Fiyatı
KDV HARİÇ
EURO/DOLAR]]-(Tablo1345343423232342[[#This Row],[Adet Fiyatı
KDV HARİÇ
EURO/DOLAR]]*68%)</f>
        <v>611.85826702015834</v>
      </c>
      <c r="O504" s="21">
        <f>Tablo1345343423232342[[#This Row],[Adet Fiyatı
KDV HARİÇ
EURO/DOLAR]]-(Tablo1345343423232342[[#This Row],[Adet Fiyatı
KDV HARİÇ
EURO/DOLAR]]*64%)</f>
        <v>688.34055039767827</v>
      </c>
      <c r="P504" s="21">
        <f>Tablo1345343423232342[[#This Row],[Adet Fiyatı
KDV HARİÇ
EURO/DOLAR]]-(Tablo1345343423232342[[#This Row],[Adet Fiyatı
KDV HARİÇ
EURO/DOLAR]]*66%)</f>
        <v>650.09940870891819</v>
      </c>
    </row>
    <row r="505" spans="1:16">
      <c r="B505" s="157">
        <v>3465</v>
      </c>
      <c r="C505" s="29" t="s">
        <v>788</v>
      </c>
      <c r="D505" s="29" t="s">
        <v>789</v>
      </c>
      <c r="E505" s="22" t="s">
        <v>42</v>
      </c>
      <c r="F505" s="161">
        <v>0</v>
      </c>
      <c r="G505" s="21">
        <f>VLOOKUP(Tablo1345343423232342[[#This Row],[Ürün Kodu]],GMA!$A:$B,2,0)</f>
        <v>2263.3690383167309</v>
      </c>
      <c r="H505" s="154">
        <v>0</v>
      </c>
      <c r="I505" s="21">
        <f>Tablo1345343423232342[[#This Row],[Adet Fiyatı
KDV HARİÇ
EURO/DOLAR]]-(Tablo1345343423232342[[#This Row],[Adet Fiyatı
KDV HARİÇ
EURO/DOLAR]]*Tablo1345343423232342[[#This Row],[İskonto]])</f>
        <v>2263.3690383167309</v>
      </c>
      <c r="J505" s="21">
        <f>Tablo1345343423232342[[#This Row],[Miktar]]*Tablo1345343423232342[[#This Row],[İskontolu 
Birim Fiyat
KDV HARİÇ]]</f>
        <v>0</v>
      </c>
      <c r="K505" s="21">
        <f>Tablo1345343423232342[[#This Row],[İskontolu 
Toplam Fiyat
KDV HARİÇ]]*1.2</f>
        <v>0</v>
      </c>
      <c r="L505" s="162"/>
      <c r="M505" s="163">
        <f>Tablo1345343423232342[[#This Row],[Adet Fiyatı
KDV HARİÇ
EURO/DOLAR]]-(Tablo1345343423232342[[#This Row],[Adet Fiyatı
KDV HARİÇ
EURO/DOLAR]]*67%)</f>
        <v>746.91178264452105</v>
      </c>
      <c r="N505" s="21">
        <f>Tablo1345343423232342[[#This Row],[Adet Fiyatı
KDV HARİÇ
EURO/DOLAR]]-(Tablo1345343423232342[[#This Row],[Adet Fiyatı
KDV HARİÇ
EURO/DOLAR]]*68%)</f>
        <v>724.27809226135378</v>
      </c>
      <c r="O505" s="21">
        <f>Tablo1345343423232342[[#This Row],[Adet Fiyatı
KDV HARİÇ
EURO/DOLAR]]-(Tablo1345343423232342[[#This Row],[Adet Fiyatı
KDV HARİÇ
EURO/DOLAR]]*64%)</f>
        <v>814.81285379402311</v>
      </c>
      <c r="P505" s="21">
        <f>Tablo1345343423232342[[#This Row],[Adet Fiyatı
KDV HARİÇ
EURO/DOLAR]]-(Tablo1345343423232342[[#This Row],[Adet Fiyatı
KDV HARİÇ
EURO/DOLAR]]*66%)</f>
        <v>769.54547302768833</v>
      </c>
    </row>
    <row r="506" spans="1:16">
      <c r="B506" s="152">
        <v>3470</v>
      </c>
      <c r="C506" s="29" t="s">
        <v>790</v>
      </c>
      <c r="D506" s="29" t="s">
        <v>791</v>
      </c>
      <c r="E506" s="22" t="s">
        <v>42</v>
      </c>
      <c r="F506" s="161">
        <v>0</v>
      </c>
      <c r="G506" s="21">
        <f>VLOOKUP(Tablo1345343423232342[[#This Row],[Ürün Kodu]],GMA!$A:$B,2,0)</f>
        <v>2462.3164067377834</v>
      </c>
      <c r="H506" s="154">
        <v>0</v>
      </c>
      <c r="I506" s="21">
        <f>Tablo1345343423232342[[#This Row],[Adet Fiyatı
KDV HARİÇ
EURO/DOLAR]]-(Tablo1345343423232342[[#This Row],[Adet Fiyatı
KDV HARİÇ
EURO/DOLAR]]*Tablo1345343423232342[[#This Row],[İskonto]])</f>
        <v>2462.3164067377834</v>
      </c>
      <c r="J506" s="21">
        <f>Tablo1345343423232342[[#This Row],[Miktar]]*Tablo1345343423232342[[#This Row],[İskontolu 
Birim Fiyat
KDV HARİÇ]]</f>
        <v>0</v>
      </c>
      <c r="K506" s="21">
        <f>Tablo1345343423232342[[#This Row],[İskontolu 
Toplam Fiyat
KDV HARİÇ]]*1.2</f>
        <v>0</v>
      </c>
      <c r="L506" s="162"/>
      <c r="M506" s="163">
        <f>Tablo1345343423232342[[#This Row],[Adet Fiyatı
KDV HARİÇ
EURO/DOLAR]]-(Tablo1345343423232342[[#This Row],[Adet Fiyatı
KDV HARİÇ
EURO/DOLAR]]*67%)</f>
        <v>812.56441422346848</v>
      </c>
      <c r="N506" s="21">
        <f>Tablo1345343423232342[[#This Row],[Adet Fiyatı
KDV HARİÇ
EURO/DOLAR]]-(Tablo1345343423232342[[#This Row],[Adet Fiyatı
KDV HARİÇ
EURO/DOLAR]]*68%)</f>
        <v>787.94125015609052</v>
      </c>
      <c r="O506" s="21">
        <f>Tablo1345343423232342[[#This Row],[Adet Fiyatı
KDV HARİÇ
EURO/DOLAR]]-(Tablo1345343423232342[[#This Row],[Adet Fiyatı
KDV HARİÇ
EURO/DOLAR]]*64%)</f>
        <v>886.43390642560189</v>
      </c>
      <c r="P506" s="21">
        <f>Tablo1345343423232342[[#This Row],[Adet Fiyatı
KDV HARİÇ
EURO/DOLAR]]-(Tablo1345343423232342[[#This Row],[Adet Fiyatı
KDV HARİÇ
EURO/DOLAR]]*66%)</f>
        <v>837.1875782908462</v>
      </c>
    </row>
    <row r="507" spans="1:16">
      <c r="B507" s="157">
        <v>3475</v>
      </c>
      <c r="C507" s="29" t="s">
        <v>792</v>
      </c>
      <c r="D507" s="29" t="s">
        <v>793</v>
      </c>
      <c r="E507" s="22" t="s">
        <v>42</v>
      </c>
      <c r="F507" s="161">
        <v>0</v>
      </c>
      <c r="G507" s="21">
        <f>VLOOKUP(Tablo1345343423232342[[#This Row],[Ürün Kodu]],GMA!$A:$B,2,0)</f>
        <v>2664.1697409600756</v>
      </c>
      <c r="H507" s="154">
        <v>0</v>
      </c>
      <c r="I507" s="21">
        <f>Tablo1345343423232342[[#This Row],[Adet Fiyatı
KDV HARİÇ
EURO/DOLAR]]-(Tablo1345343423232342[[#This Row],[Adet Fiyatı
KDV HARİÇ
EURO/DOLAR]]*Tablo1345343423232342[[#This Row],[İskonto]])</f>
        <v>2664.1697409600756</v>
      </c>
      <c r="J507" s="21">
        <f>Tablo1345343423232342[[#This Row],[Miktar]]*Tablo1345343423232342[[#This Row],[İskontolu 
Birim Fiyat
KDV HARİÇ]]</f>
        <v>0</v>
      </c>
      <c r="K507" s="21">
        <f>Tablo1345343423232342[[#This Row],[İskontolu 
Toplam Fiyat
KDV HARİÇ]]*1.2</f>
        <v>0</v>
      </c>
      <c r="L507" s="162"/>
      <c r="M507" s="163">
        <f>Tablo1345343423232342[[#This Row],[Adet Fiyatı
KDV HARİÇ
EURO/DOLAR]]-(Tablo1345343423232342[[#This Row],[Adet Fiyatı
KDV HARİÇ
EURO/DOLAR]]*67%)</f>
        <v>879.17601451682481</v>
      </c>
      <c r="N507" s="21">
        <f>Tablo1345343423232342[[#This Row],[Adet Fiyatı
KDV HARİÇ
EURO/DOLAR]]-(Tablo1345343423232342[[#This Row],[Adet Fiyatı
KDV HARİÇ
EURO/DOLAR]]*68%)</f>
        <v>852.53431710722407</v>
      </c>
      <c r="O507" s="21">
        <f>Tablo1345343423232342[[#This Row],[Adet Fiyatı
KDV HARİÇ
EURO/DOLAR]]-(Tablo1345343423232342[[#This Row],[Adet Fiyatı
KDV HARİÇ
EURO/DOLAR]]*64%)</f>
        <v>959.10110674562725</v>
      </c>
      <c r="P507" s="21">
        <f>Tablo1345343423232342[[#This Row],[Adet Fiyatı
KDV HARİÇ
EURO/DOLAR]]-(Tablo1345343423232342[[#This Row],[Adet Fiyatı
KDV HARİÇ
EURO/DOLAR]]*66%)</f>
        <v>905.81771192642555</v>
      </c>
    </row>
    <row r="508" spans="1:16">
      <c r="B508" s="152">
        <v>3480</v>
      </c>
      <c r="C508" s="29" t="s">
        <v>794</v>
      </c>
      <c r="D508" s="29" t="s">
        <v>795</v>
      </c>
      <c r="E508" s="22" t="s">
        <v>42</v>
      </c>
      <c r="F508" s="161">
        <v>0</v>
      </c>
      <c r="G508" s="21">
        <f>VLOOKUP(Tablo1345343423232342[[#This Row],[Ürün Kodu]],GMA!$A:$B,2,0)</f>
        <v>2867.8788004941566</v>
      </c>
      <c r="H508" s="154">
        <v>0</v>
      </c>
      <c r="I508" s="21">
        <f>Tablo1345343423232342[[#This Row],[Adet Fiyatı
KDV HARİÇ
EURO/DOLAR]]-(Tablo1345343423232342[[#This Row],[Adet Fiyatı
KDV HARİÇ
EURO/DOLAR]]*Tablo1345343423232342[[#This Row],[İskonto]])</f>
        <v>2867.8788004941566</v>
      </c>
      <c r="J508" s="21">
        <f>Tablo1345343423232342[[#This Row],[Miktar]]*Tablo1345343423232342[[#This Row],[İskontolu 
Birim Fiyat
KDV HARİÇ]]</f>
        <v>0</v>
      </c>
      <c r="K508" s="21">
        <f>Tablo1345343423232342[[#This Row],[İskontolu 
Toplam Fiyat
KDV HARİÇ]]*1.2</f>
        <v>0</v>
      </c>
      <c r="L508" s="162"/>
      <c r="M508" s="163">
        <f>Tablo1345343423232342[[#This Row],[Adet Fiyatı
KDV HARİÇ
EURO/DOLAR]]-(Tablo1345343423232342[[#This Row],[Adet Fiyatı
KDV HARİÇ
EURO/DOLAR]]*67%)</f>
        <v>946.40000416307157</v>
      </c>
      <c r="N508" s="21">
        <f>Tablo1345343423232342[[#This Row],[Adet Fiyatı
KDV HARİÇ
EURO/DOLAR]]-(Tablo1345343423232342[[#This Row],[Adet Fiyatı
KDV HARİÇ
EURO/DOLAR]]*68%)</f>
        <v>917.72121615812989</v>
      </c>
      <c r="O508" s="21">
        <f>Tablo1345343423232342[[#This Row],[Adet Fiyatı
KDV HARİÇ
EURO/DOLAR]]-(Tablo1345343423232342[[#This Row],[Adet Fiyatı
KDV HARİÇ
EURO/DOLAR]]*64%)</f>
        <v>1032.4363681778964</v>
      </c>
      <c r="P508" s="21">
        <f>Tablo1345343423232342[[#This Row],[Adet Fiyatı
KDV HARİÇ
EURO/DOLAR]]-(Tablo1345343423232342[[#This Row],[Adet Fiyatı
KDV HARİÇ
EURO/DOLAR]]*66%)</f>
        <v>975.07879216801325</v>
      </c>
    </row>
    <row r="509" spans="1:16" s="160" customFormat="1">
      <c r="A509" s="156"/>
      <c r="B509" s="157">
        <v>3485</v>
      </c>
      <c r="C509" s="19" t="s">
        <v>756</v>
      </c>
      <c r="D509" s="19" t="s">
        <v>379</v>
      </c>
      <c r="E509" s="54"/>
      <c r="F509" s="158"/>
      <c r="G509" s="33"/>
      <c r="H509" s="154"/>
      <c r="I509" s="71"/>
      <c r="J509" s="71"/>
      <c r="K509" s="71"/>
      <c r="L509" s="33"/>
      <c r="M509" s="159"/>
      <c r="N509" s="71"/>
      <c r="O509" s="71"/>
      <c r="P509" s="71"/>
    </row>
    <row r="510" spans="1:16">
      <c r="B510" s="152">
        <v>3490</v>
      </c>
      <c r="C510" s="29" t="s">
        <v>796</v>
      </c>
      <c r="D510" s="29" t="s">
        <v>797</v>
      </c>
      <c r="E510" s="22" t="s">
        <v>42</v>
      </c>
      <c r="F510" s="161">
        <v>0</v>
      </c>
      <c r="G510" s="21">
        <f>VLOOKUP(Tablo1345343423232342[[#This Row],[Ürün Kodu]],GMA!$A:$B,2,0)</f>
        <v>579.29824561403507</v>
      </c>
      <c r="H510" s="154">
        <v>0</v>
      </c>
      <c r="I510" s="21">
        <f>Tablo1345343423232342[[#This Row],[Adet Fiyatı
KDV HARİÇ
EURO/DOLAR]]-(Tablo1345343423232342[[#This Row],[Adet Fiyatı
KDV HARİÇ
EURO/DOLAR]]*Tablo1345343423232342[[#This Row],[İskonto]])</f>
        <v>579.29824561403507</v>
      </c>
      <c r="J510" s="21">
        <f>Tablo1345343423232342[[#This Row],[Miktar]]*Tablo1345343423232342[[#This Row],[İskontolu 
Birim Fiyat
KDV HARİÇ]]</f>
        <v>0</v>
      </c>
      <c r="K510" s="21">
        <f>Tablo1345343423232342[[#This Row],[İskontolu 
Toplam Fiyat
KDV HARİÇ]]*1.2</f>
        <v>0</v>
      </c>
      <c r="L510" s="162"/>
      <c r="M510" s="163">
        <f>Tablo1345343423232342[[#This Row],[Adet Fiyatı
KDV HARİÇ
EURO/DOLAR]]-(Tablo1345343423232342[[#This Row],[Adet Fiyatı
KDV HARİÇ
EURO/DOLAR]]*67%)</f>
        <v>191.16842105263157</v>
      </c>
      <c r="N510" s="21">
        <f>Tablo1345343423232342[[#This Row],[Adet Fiyatı
KDV HARİÇ
EURO/DOLAR]]-(Tablo1345343423232342[[#This Row],[Adet Fiyatı
KDV HARİÇ
EURO/DOLAR]]*68%)</f>
        <v>185.37543859649122</v>
      </c>
      <c r="O510" s="21">
        <f>Tablo1345343423232342[[#This Row],[Adet Fiyatı
KDV HARİÇ
EURO/DOLAR]]-(Tablo1345343423232342[[#This Row],[Adet Fiyatı
KDV HARİÇ
EURO/DOLAR]]*64%)</f>
        <v>208.54736842105262</v>
      </c>
      <c r="P510" s="21">
        <f>Tablo1345343423232342[[#This Row],[Adet Fiyatı
KDV HARİÇ
EURO/DOLAR]]-(Tablo1345343423232342[[#This Row],[Adet Fiyatı
KDV HARİÇ
EURO/DOLAR]]*66%)</f>
        <v>196.96140350877192</v>
      </c>
    </row>
    <row r="511" spans="1:16">
      <c r="B511" s="157">
        <v>3495</v>
      </c>
      <c r="C511" s="29" t="s">
        <v>399</v>
      </c>
      <c r="D511" s="29" t="s">
        <v>374</v>
      </c>
      <c r="E511" s="22" t="s">
        <v>42</v>
      </c>
      <c r="F511" s="161">
        <v>0</v>
      </c>
      <c r="G511" s="21">
        <f>VLOOKUP(Tablo1345343423232342[[#This Row],[Ürün Kodu]],GMA!$A:$B,2,0)</f>
        <v>531.40350877192986</v>
      </c>
      <c r="H511" s="154">
        <v>0</v>
      </c>
      <c r="I511" s="21">
        <f>Tablo1345343423232342[[#This Row],[Adet Fiyatı
KDV HARİÇ
EURO/DOLAR]]-(Tablo1345343423232342[[#This Row],[Adet Fiyatı
KDV HARİÇ
EURO/DOLAR]]*Tablo1345343423232342[[#This Row],[İskonto]])</f>
        <v>531.40350877192986</v>
      </c>
      <c r="J511" s="21">
        <f>Tablo1345343423232342[[#This Row],[Miktar]]*Tablo1345343423232342[[#This Row],[İskontolu 
Birim Fiyat
KDV HARİÇ]]</f>
        <v>0</v>
      </c>
      <c r="K511" s="21">
        <f>Tablo1345343423232342[[#This Row],[İskontolu 
Toplam Fiyat
KDV HARİÇ]]*1.2</f>
        <v>0</v>
      </c>
      <c r="L511" s="162"/>
      <c r="M511" s="163">
        <f>Tablo1345343423232342[[#This Row],[Adet Fiyatı
KDV HARİÇ
EURO/DOLAR]]-(Tablo1345343423232342[[#This Row],[Adet Fiyatı
KDV HARİÇ
EURO/DOLAR]]*67%)</f>
        <v>175.36315789473684</v>
      </c>
      <c r="N511" s="21">
        <f>Tablo1345343423232342[[#This Row],[Adet Fiyatı
KDV HARİÇ
EURO/DOLAR]]-(Tablo1345343423232342[[#This Row],[Adet Fiyatı
KDV HARİÇ
EURO/DOLAR]]*68%)</f>
        <v>170.04912280701751</v>
      </c>
      <c r="O511" s="21">
        <f>Tablo1345343423232342[[#This Row],[Adet Fiyatı
KDV HARİÇ
EURO/DOLAR]]-(Tablo1345343423232342[[#This Row],[Adet Fiyatı
KDV HARİÇ
EURO/DOLAR]]*64%)</f>
        <v>191.30526315789473</v>
      </c>
      <c r="P511" s="21">
        <f>Tablo1345343423232342[[#This Row],[Adet Fiyatı
KDV HARİÇ
EURO/DOLAR]]-(Tablo1345343423232342[[#This Row],[Adet Fiyatı
KDV HARİÇ
EURO/DOLAR]]*66%)</f>
        <v>180.67719298245612</v>
      </c>
    </row>
    <row r="512" spans="1:16">
      <c r="B512" s="152">
        <v>3500</v>
      </c>
      <c r="C512" s="29" t="s">
        <v>400</v>
      </c>
      <c r="D512" s="29" t="s">
        <v>375</v>
      </c>
      <c r="E512" s="22" t="s">
        <v>42</v>
      </c>
      <c r="F512" s="161">
        <v>0</v>
      </c>
      <c r="G512" s="21">
        <f>VLOOKUP(Tablo1345343423232342[[#This Row],[Ürün Kodu]],GMA!$A:$B,2,0)</f>
        <v>746.92982456140362</v>
      </c>
      <c r="H512" s="154">
        <v>0</v>
      </c>
      <c r="I512" s="21">
        <f>Tablo1345343423232342[[#This Row],[Adet Fiyatı
KDV HARİÇ
EURO/DOLAR]]-(Tablo1345343423232342[[#This Row],[Adet Fiyatı
KDV HARİÇ
EURO/DOLAR]]*Tablo1345343423232342[[#This Row],[İskonto]])</f>
        <v>746.92982456140362</v>
      </c>
      <c r="J512" s="21">
        <f>Tablo1345343423232342[[#This Row],[Miktar]]*Tablo1345343423232342[[#This Row],[İskontolu 
Birim Fiyat
KDV HARİÇ]]</f>
        <v>0</v>
      </c>
      <c r="K512" s="21">
        <f>Tablo1345343423232342[[#This Row],[İskontolu 
Toplam Fiyat
KDV HARİÇ]]*1.2</f>
        <v>0</v>
      </c>
      <c r="L512" s="162"/>
      <c r="M512" s="163">
        <f>Tablo1345343423232342[[#This Row],[Adet Fiyatı
KDV HARİÇ
EURO/DOLAR]]-(Tablo1345343423232342[[#This Row],[Adet Fiyatı
KDV HARİÇ
EURO/DOLAR]]*67%)</f>
        <v>246.48684210526318</v>
      </c>
      <c r="N512" s="21">
        <f>Tablo1345343423232342[[#This Row],[Adet Fiyatı
KDV HARİÇ
EURO/DOLAR]]-(Tablo1345343423232342[[#This Row],[Adet Fiyatı
KDV HARİÇ
EURO/DOLAR]]*68%)</f>
        <v>239.01754385964909</v>
      </c>
      <c r="O512" s="21">
        <f>Tablo1345343423232342[[#This Row],[Adet Fiyatı
KDV HARİÇ
EURO/DOLAR]]-(Tablo1345343423232342[[#This Row],[Adet Fiyatı
KDV HARİÇ
EURO/DOLAR]]*64%)</f>
        <v>268.89473684210532</v>
      </c>
      <c r="P512" s="21">
        <f>Tablo1345343423232342[[#This Row],[Adet Fiyatı
KDV HARİÇ
EURO/DOLAR]]-(Tablo1345343423232342[[#This Row],[Adet Fiyatı
KDV HARİÇ
EURO/DOLAR]]*66%)</f>
        <v>253.95614035087721</v>
      </c>
    </row>
    <row r="513" spans="1:16">
      <c r="B513" s="157">
        <v>3505</v>
      </c>
      <c r="C513" s="29" t="s">
        <v>401</v>
      </c>
      <c r="D513" s="29" t="s">
        <v>376</v>
      </c>
      <c r="E513" s="22" t="s">
        <v>42</v>
      </c>
      <c r="F513" s="161">
        <v>0</v>
      </c>
      <c r="G513" s="21">
        <f>VLOOKUP(Tablo1345343423232342[[#This Row],[Ürün Kodu]],GMA!$A:$B,2,0)</f>
        <v>1106.140350877193</v>
      </c>
      <c r="H513" s="154">
        <v>0</v>
      </c>
      <c r="I513" s="21">
        <f>Tablo1345343423232342[[#This Row],[Adet Fiyatı
KDV HARİÇ
EURO/DOLAR]]-(Tablo1345343423232342[[#This Row],[Adet Fiyatı
KDV HARİÇ
EURO/DOLAR]]*Tablo1345343423232342[[#This Row],[İskonto]])</f>
        <v>1106.140350877193</v>
      </c>
      <c r="J513" s="21">
        <f>Tablo1345343423232342[[#This Row],[Miktar]]*Tablo1345343423232342[[#This Row],[İskontolu 
Birim Fiyat
KDV HARİÇ]]</f>
        <v>0</v>
      </c>
      <c r="K513" s="21">
        <f>Tablo1345343423232342[[#This Row],[İskontolu 
Toplam Fiyat
KDV HARİÇ]]*1.2</f>
        <v>0</v>
      </c>
      <c r="L513" s="162"/>
      <c r="M513" s="163">
        <f>Tablo1345343423232342[[#This Row],[Adet Fiyatı
KDV HARİÇ
EURO/DOLAR]]-(Tablo1345343423232342[[#This Row],[Adet Fiyatı
KDV HARİÇ
EURO/DOLAR]]*67%)</f>
        <v>365.02631578947364</v>
      </c>
      <c r="N513" s="21">
        <f>Tablo1345343423232342[[#This Row],[Adet Fiyatı
KDV HARİÇ
EURO/DOLAR]]-(Tablo1345343423232342[[#This Row],[Adet Fiyatı
KDV HARİÇ
EURO/DOLAR]]*68%)</f>
        <v>353.9649122807017</v>
      </c>
      <c r="O513" s="21">
        <f>Tablo1345343423232342[[#This Row],[Adet Fiyatı
KDV HARİÇ
EURO/DOLAR]]-(Tablo1345343423232342[[#This Row],[Adet Fiyatı
KDV HARİÇ
EURO/DOLAR]]*64%)</f>
        <v>398.21052631578948</v>
      </c>
      <c r="P513" s="21">
        <f>Tablo1345343423232342[[#This Row],[Adet Fiyatı
KDV HARİÇ
EURO/DOLAR]]-(Tablo1345343423232342[[#This Row],[Adet Fiyatı
KDV HARİÇ
EURO/DOLAR]]*66%)</f>
        <v>376.08771929824559</v>
      </c>
    </row>
    <row r="514" spans="1:16">
      <c r="B514" s="152">
        <v>3510</v>
      </c>
      <c r="C514" s="29" t="s">
        <v>402</v>
      </c>
      <c r="D514" s="29" t="s">
        <v>377</v>
      </c>
      <c r="E514" s="22" t="s">
        <v>42</v>
      </c>
      <c r="F514" s="161">
        <v>0</v>
      </c>
      <c r="G514" s="21">
        <f>VLOOKUP(Tablo1345343423232342[[#This Row],[Ürün Kodu]],GMA!$A:$B,2,0)</f>
        <v>1441.4035087719301</v>
      </c>
      <c r="H514" s="154">
        <v>0</v>
      </c>
      <c r="I514" s="21">
        <f>Tablo1345343423232342[[#This Row],[Adet Fiyatı
KDV HARİÇ
EURO/DOLAR]]-(Tablo1345343423232342[[#This Row],[Adet Fiyatı
KDV HARİÇ
EURO/DOLAR]]*Tablo1345343423232342[[#This Row],[İskonto]])</f>
        <v>1441.4035087719301</v>
      </c>
      <c r="J514" s="21">
        <f>Tablo1345343423232342[[#This Row],[Miktar]]*Tablo1345343423232342[[#This Row],[İskontolu 
Birim Fiyat
KDV HARİÇ]]</f>
        <v>0</v>
      </c>
      <c r="K514" s="21">
        <f>Tablo1345343423232342[[#This Row],[İskontolu 
Toplam Fiyat
KDV HARİÇ]]*1.2</f>
        <v>0</v>
      </c>
      <c r="L514" s="162"/>
      <c r="M514" s="163">
        <f>Tablo1345343423232342[[#This Row],[Adet Fiyatı
KDV HARİÇ
EURO/DOLAR]]-(Tablo1345343423232342[[#This Row],[Adet Fiyatı
KDV HARİÇ
EURO/DOLAR]]*67%)</f>
        <v>475.66315789473686</v>
      </c>
      <c r="N514" s="21">
        <f>Tablo1345343423232342[[#This Row],[Adet Fiyatı
KDV HARİÇ
EURO/DOLAR]]-(Tablo1345343423232342[[#This Row],[Adet Fiyatı
KDV HARİÇ
EURO/DOLAR]]*68%)</f>
        <v>461.24912280701756</v>
      </c>
      <c r="O514" s="21">
        <f>Tablo1345343423232342[[#This Row],[Adet Fiyatı
KDV HARİÇ
EURO/DOLAR]]-(Tablo1345343423232342[[#This Row],[Adet Fiyatı
KDV HARİÇ
EURO/DOLAR]]*64%)</f>
        <v>518.90526315789486</v>
      </c>
      <c r="P514" s="21">
        <f>Tablo1345343423232342[[#This Row],[Adet Fiyatı
KDV HARİÇ
EURO/DOLAR]]-(Tablo1345343423232342[[#This Row],[Adet Fiyatı
KDV HARİÇ
EURO/DOLAR]]*66%)</f>
        <v>490.07719298245615</v>
      </c>
    </row>
    <row r="515" spans="1:16" ht="12">
      <c r="B515" s="157">
        <v>3515</v>
      </c>
      <c r="C515" s="60" t="s">
        <v>854</v>
      </c>
      <c r="D515" s="61" t="s">
        <v>678</v>
      </c>
      <c r="E515" s="10"/>
      <c r="F515" s="153"/>
      <c r="G515" s="17"/>
      <c r="H515" s="154"/>
      <c r="I515" s="70"/>
      <c r="J515" s="70"/>
      <c r="K515" s="70"/>
      <c r="L515" s="166"/>
      <c r="M515" s="17"/>
      <c r="N515" s="17"/>
      <c r="O515" s="70"/>
      <c r="P515" s="70"/>
    </row>
    <row r="516" spans="1:16" s="160" customFormat="1">
      <c r="A516" s="156"/>
      <c r="B516" s="152">
        <v>3520</v>
      </c>
      <c r="C516" s="19" t="s">
        <v>1343</v>
      </c>
      <c r="D516" s="19" t="s">
        <v>1342</v>
      </c>
      <c r="E516" s="56"/>
      <c r="F516" s="170"/>
      <c r="G516" s="58"/>
      <c r="H516" s="154"/>
      <c r="I516" s="58"/>
      <c r="J516" s="58"/>
      <c r="K516" s="58"/>
      <c r="L516" s="171"/>
      <c r="M516" s="172"/>
      <c r="N516" s="58"/>
      <c r="O516" s="58"/>
      <c r="P516" s="58"/>
    </row>
    <row r="517" spans="1:16">
      <c r="B517" s="157">
        <v>3525</v>
      </c>
      <c r="C517" s="65" t="s">
        <v>662</v>
      </c>
      <c r="D517" s="65" t="s">
        <v>663</v>
      </c>
      <c r="E517" s="24" t="s">
        <v>0</v>
      </c>
      <c r="F517" s="161">
        <v>0</v>
      </c>
      <c r="G517" s="21">
        <f>VLOOKUP(Tablo1345343423232342[[#This Row],[Ürün Kodu]],GMA!$A:$B,2,0)</f>
        <v>7882.1987647719307</v>
      </c>
      <c r="H517" s="154">
        <v>0</v>
      </c>
      <c r="I517" s="21">
        <f>Tablo1345343423232342[[#This Row],[Adet Fiyatı
KDV HARİÇ
EURO/DOLAR]]-(Tablo1345343423232342[[#This Row],[Adet Fiyatı
KDV HARİÇ
EURO/DOLAR]]*Tablo1345343423232342[[#This Row],[İskonto]])</f>
        <v>7882.1987647719307</v>
      </c>
      <c r="J517" s="21">
        <f>Tablo1345343423232342[[#This Row],[Miktar]]*Tablo1345343423232342[[#This Row],[İskontolu 
Birim Fiyat
KDV HARİÇ]]</f>
        <v>0</v>
      </c>
      <c r="K517" s="21">
        <f>Tablo1345343423232342[[#This Row],[İskontolu 
Toplam Fiyat
KDV HARİÇ]]*1.2</f>
        <v>0</v>
      </c>
      <c r="L517" s="162"/>
      <c r="M517" s="163">
        <f>Tablo1345343423232342[[#This Row],[Adet Fiyatı
KDV HARİÇ
EURO/DOLAR]]-(Tablo1345343423232342[[#This Row],[Adet Fiyatı
KDV HARİÇ
EURO/DOLAR]]*67%)</f>
        <v>2601.1255923747367</v>
      </c>
      <c r="N517" s="21">
        <f>Tablo1345343423232342[[#This Row],[Adet Fiyatı
KDV HARİÇ
EURO/DOLAR]]-(Tablo1345343423232342[[#This Row],[Adet Fiyatı
KDV HARİÇ
EURO/DOLAR]]*68%)</f>
        <v>2522.303604727017</v>
      </c>
      <c r="O517" s="21">
        <f>Tablo1345343423232342[[#This Row],[Adet Fiyatı
KDV HARİÇ
EURO/DOLAR]]-(Tablo1345343423232342[[#This Row],[Adet Fiyatı
KDV HARİÇ
EURO/DOLAR]]*64%)</f>
        <v>2837.5915553178947</v>
      </c>
      <c r="P517" s="21">
        <f>Tablo1345343423232342[[#This Row],[Adet Fiyatı
KDV HARİÇ
EURO/DOLAR]]-(Tablo1345343423232342[[#This Row],[Adet Fiyatı
KDV HARİÇ
EURO/DOLAR]]*66%)</f>
        <v>2679.9475800224563</v>
      </c>
    </row>
    <row r="518" spans="1:16">
      <c r="B518" s="152">
        <v>3530</v>
      </c>
      <c r="C518" s="65" t="s">
        <v>664</v>
      </c>
      <c r="D518" s="65" t="s">
        <v>665</v>
      </c>
      <c r="E518" s="24" t="s">
        <v>0</v>
      </c>
      <c r="F518" s="161">
        <v>0</v>
      </c>
      <c r="G518" s="21">
        <f>VLOOKUP(Tablo1345343423232342[[#This Row],[Ürün Kodu]],GMA!$A:$B,2,0)</f>
        <v>8721.7757192982463</v>
      </c>
      <c r="H518" s="154">
        <v>0</v>
      </c>
      <c r="I518" s="21">
        <f>Tablo1345343423232342[[#This Row],[Adet Fiyatı
KDV HARİÇ
EURO/DOLAR]]-(Tablo1345343423232342[[#This Row],[Adet Fiyatı
KDV HARİÇ
EURO/DOLAR]]*Tablo1345343423232342[[#This Row],[İskonto]])</f>
        <v>8721.7757192982463</v>
      </c>
      <c r="J518" s="21">
        <f>Tablo1345343423232342[[#This Row],[Miktar]]*Tablo1345343423232342[[#This Row],[İskontolu 
Birim Fiyat
KDV HARİÇ]]</f>
        <v>0</v>
      </c>
      <c r="K518" s="21">
        <f>Tablo1345343423232342[[#This Row],[İskontolu 
Toplam Fiyat
KDV HARİÇ]]*1.2</f>
        <v>0</v>
      </c>
      <c r="L518" s="162"/>
      <c r="M518" s="163">
        <f>Tablo1345343423232342[[#This Row],[Adet Fiyatı
KDV HARİÇ
EURO/DOLAR]]-(Tablo1345343423232342[[#This Row],[Adet Fiyatı
KDV HARİÇ
EURO/DOLAR]]*67%)</f>
        <v>2878.1859873684207</v>
      </c>
      <c r="N518" s="21">
        <f>Tablo1345343423232342[[#This Row],[Adet Fiyatı
KDV HARİÇ
EURO/DOLAR]]-(Tablo1345343423232342[[#This Row],[Adet Fiyatı
KDV HARİÇ
EURO/DOLAR]]*68%)</f>
        <v>2790.9682301754383</v>
      </c>
      <c r="O518" s="21">
        <f>Tablo1345343423232342[[#This Row],[Adet Fiyatı
KDV HARİÇ
EURO/DOLAR]]-(Tablo1345343423232342[[#This Row],[Adet Fiyatı
KDV HARİÇ
EURO/DOLAR]]*64%)</f>
        <v>3139.8392589473688</v>
      </c>
      <c r="P518" s="21">
        <f>Tablo1345343423232342[[#This Row],[Adet Fiyatı
KDV HARİÇ
EURO/DOLAR]]-(Tablo1345343423232342[[#This Row],[Adet Fiyatı
KDV HARİÇ
EURO/DOLAR]]*66%)</f>
        <v>2965.4037445614031</v>
      </c>
    </row>
    <row r="519" spans="1:16">
      <c r="B519" s="157">
        <v>3535</v>
      </c>
      <c r="C519" s="65" t="s">
        <v>442</v>
      </c>
      <c r="D519" s="65" t="s">
        <v>666</v>
      </c>
      <c r="E519" s="24" t="s">
        <v>0</v>
      </c>
      <c r="F519" s="161">
        <v>0</v>
      </c>
      <c r="G519" s="21">
        <f>VLOOKUP(Tablo1345343423232342[[#This Row],[Ürün Kodu]],GMA!$A:$B,2,0)</f>
        <v>9732.2518063157895</v>
      </c>
      <c r="H519" s="154">
        <v>0</v>
      </c>
      <c r="I519" s="21">
        <f>Tablo1345343423232342[[#This Row],[Adet Fiyatı
KDV HARİÇ
EURO/DOLAR]]-(Tablo1345343423232342[[#This Row],[Adet Fiyatı
KDV HARİÇ
EURO/DOLAR]]*Tablo1345343423232342[[#This Row],[İskonto]])</f>
        <v>9732.2518063157895</v>
      </c>
      <c r="J519" s="21">
        <f>Tablo1345343423232342[[#This Row],[Miktar]]*Tablo1345343423232342[[#This Row],[İskontolu 
Birim Fiyat
KDV HARİÇ]]</f>
        <v>0</v>
      </c>
      <c r="K519" s="21">
        <f>Tablo1345343423232342[[#This Row],[İskontolu 
Toplam Fiyat
KDV HARİÇ]]*1.2</f>
        <v>0</v>
      </c>
      <c r="L519" s="162"/>
      <c r="M519" s="163">
        <f>Tablo1345343423232342[[#This Row],[Adet Fiyatı
KDV HARİÇ
EURO/DOLAR]]-(Tablo1345343423232342[[#This Row],[Adet Fiyatı
KDV HARİÇ
EURO/DOLAR]]*67%)</f>
        <v>3211.6430960842099</v>
      </c>
      <c r="N519" s="21">
        <f>Tablo1345343423232342[[#This Row],[Adet Fiyatı
KDV HARİÇ
EURO/DOLAR]]-(Tablo1345343423232342[[#This Row],[Adet Fiyatı
KDV HARİÇ
EURO/DOLAR]]*68%)</f>
        <v>3114.3205780210519</v>
      </c>
      <c r="O519" s="21">
        <f>Tablo1345343423232342[[#This Row],[Adet Fiyatı
KDV HARİÇ
EURO/DOLAR]]-(Tablo1345343423232342[[#This Row],[Adet Fiyatı
KDV HARİÇ
EURO/DOLAR]]*64%)</f>
        <v>3503.6106502736839</v>
      </c>
      <c r="P519" s="21">
        <f>Tablo1345343423232342[[#This Row],[Adet Fiyatı
KDV HARİÇ
EURO/DOLAR]]-(Tablo1345343423232342[[#This Row],[Adet Fiyatı
KDV HARİÇ
EURO/DOLAR]]*66%)</f>
        <v>3308.9656141473679</v>
      </c>
    </row>
    <row r="520" spans="1:16">
      <c r="B520" s="152">
        <v>3540</v>
      </c>
      <c r="C520" s="65" t="s">
        <v>761</v>
      </c>
      <c r="D520" s="65" t="s">
        <v>348</v>
      </c>
      <c r="E520" s="24" t="s">
        <v>0</v>
      </c>
      <c r="F520" s="161">
        <v>0</v>
      </c>
      <c r="G520" s="21">
        <f>VLOOKUP(Tablo1345343423232342[[#This Row],[Ürün Kodu]],GMA!$A:$B,2,0)</f>
        <v>10451.950867368421</v>
      </c>
      <c r="H520" s="154">
        <v>0</v>
      </c>
      <c r="I520" s="21">
        <f>Tablo1345343423232342[[#This Row],[Adet Fiyatı
KDV HARİÇ
EURO/DOLAR]]-(Tablo1345343423232342[[#This Row],[Adet Fiyatı
KDV HARİÇ
EURO/DOLAR]]*Tablo1345343423232342[[#This Row],[İskonto]])</f>
        <v>10451.950867368421</v>
      </c>
      <c r="J520" s="21">
        <f>Tablo1345343423232342[[#This Row],[Miktar]]*Tablo1345343423232342[[#This Row],[İskontolu 
Birim Fiyat
KDV HARİÇ]]</f>
        <v>0</v>
      </c>
      <c r="K520" s="21">
        <f>Tablo1345343423232342[[#This Row],[İskontolu 
Toplam Fiyat
KDV HARİÇ]]*1.2</f>
        <v>0</v>
      </c>
      <c r="L520" s="162"/>
      <c r="M520" s="163">
        <f>Tablo1345343423232342[[#This Row],[Adet Fiyatı
KDV HARİÇ
EURO/DOLAR]]-(Tablo1345343423232342[[#This Row],[Adet Fiyatı
KDV HARİÇ
EURO/DOLAR]]*67%)</f>
        <v>3449.1437862315788</v>
      </c>
      <c r="N520" s="21">
        <f>Tablo1345343423232342[[#This Row],[Adet Fiyatı
KDV HARİÇ
EURO/DOLAR]]-(Tablo1345343423232342[[#This Row],[Adet Fiyatı
KDV HARİÇ
EURO/DOLAR]]*68%)</f>
        <v>3344.6242775578939</v>
      </c>
      <c r="O520" s="21">
        <f>Tablo1345343423232342[[#This Row],[Adet Fiyatı
KDV HARİÇ
EURO/DOLAR]]-(Tablo1345343423232342[[#This Row],[Adet Fiyatı
KDV HARİÇ
EURO/DOLAR]]*64%)</f>
        <v>3762.7023122526316</v>
      </c>
      <c r="P520" s="21">
        <f>Tablo1345343423232342[[#This Row],[Adet Fiyatı
KDV HARİÇ
EURO/DOLAR]]-(Tablo1345343423232342[[#This Row],[Adet Fiyatı
KDV HARİÇ
EURO/DOLAR]]*66%)</f>
        <v>3553.6632949052628</v>
      </c>
    </row>
    <row r="521" spans="1:16">
      <c r="B521" s="157">
        <v>3545</v>
      </c>
      <c r="C521" s="65" t="s">
        <v>667</v>
      </c>
      <c r="D521" s="65" t="s">
        <v>349</v>
      </c>
      <c r="E521" s="24" t="s">
        <v>0</v>
      </c>
      <c r="F521" s="161">
        <v>0</v>
      </c>
      <c r="G521" s="21">
        <f>VLOOKUP(Tablo1345343423232342[[#This Row],[Ürün Kodu]],GMA!$A:$B,2,0)</f>
        <v>11015.041824561406</v>
      </c>
      <c r="H521" s="154">
        <v>0</v>
      </c>
      <c r="I521" s="21">
        <f>Tablo1345343423232342[[#This Row],[Adet Fiyatı
KDV HARİÇ
EURO/DOLAR]]-(Tablo1345343423232342[[#This Row],[Adet Fiyatı
KDV HARİÇ
EURO/DOLAR]]*Tablo1345343423232342[[#This Row],[İskonto]])</f>
        <v>11015.041824561406</v>
      </c>
      <c r="J521" s="21">
        <f>Tablo1345343423232342[[#This Row],[Miktar]]*Tablo1345343423232342[[#This Row],[İskontolu 
Birim Fiyat
KDV HARİÇ]]</f>
        <v>0</v>
      </c>
      <c r="K521" s="21">
        <f>Tablo1345343423232342[[#This Row],[İskontolu 
Toplam Fiyat
KDV HARİÇ]]*1.2</f>
        <v>0</v>
      </c>
      <c r="L521" s="162"/>
      <c r="M521" s="163">
        <f>Tablo1345343423232342[[#This Row],[Adet Fiyatı
KDV HARİÇ
EURO/DOLAR]]-(Tablo1345343423232342[[#This Row],[Adet Fiyatı
KDV HARİÇ
EURO/DOLAR]]*67%)</f>
        <v>3634.9638021052633</v>
      </c>
      <c r="N521" s="21">
        <f>Tablo1345343423232342[[#This Row],[Adet Fiyatı
KDV HARİÇ
EURO/DOLAR]]-(Tablo1345343423232342[[#This Row],[Adet Fiyatı
KDV HARİÇ
EURO/DOLAR]]*68%)</f>
        <v>3524.8133838596495</v>
      </c>
      <c r="O521" s="21">
        <f>Tablo1345343423232342[[#This Row],[Adet Fiyatı
KDV HARİÇ
EURO/DOLAR]]-(Tablo1345343423232342[[#This Row],[Adet Fiyatı
KDV HARİÇ
EURO/DOLAR]]*64%)</f>
        <v>3965.4150568421055</v>
      </c>
      <c r="P521" s="21">
        <f>Tablo1345343423232342[[#This Row],[Adet Fiyatı
KDV HARİÇ
EURO/DOLAR]]-(Tablo1345343423232342[[#This Row],[Adet Fiyatı
KDV HARİÇ
EURO/DOLAR]]*66%)</f>
        <v>3745.114220350878</v>
      </c>
    </row>
    <row r="522" spans="1:16">
      <c r="B522" s="152">
        <v>3550</v>
      </c>
      <c r="C522" s="191" t="s">
        <v>1295</v>
      </c>
      <c r="D522" s="191" t="s">
        <v>350</v>
      </c>
      <c r="E522" s="178" t="s">
        <v>0</v>
      </c>
      <c r="F522" s="179">
        <v>0</v>
      </c>
      <c r="G522" s="180">
        <f>VLOOKUP(Tablo1345343423232342[[#This Row],[Ürün Kodu]],GMA!$A:$B,2,0)</f>
        <v>12287.448529824562</v>
      </c>
      <c r="H522" s="154">
        <v>0</v>
      </c>
      <c r="I522" s="21">
        <f>Tablo1345343423232342[[#This Row],[Adet Fiyatı
KDV HARİÇ
EURO/DOLAR]]-(Tablo1345343423232342[[#This Row],[Adet Fiyatı
KDV HARİÇ
EURO/DOLAR]]*Tablo1345343423232342[[#This Row],[İskonto]])</f>
        <v>12287.448529824562</v>
      </c>
      <c r="J522" s="21">
        <f>Tablo1345343423232342[[#This Row],[Miktar]]*Tablo1345343423232342[[#This Row],[İskontolu 
Birim Fiyat
KDV HARİÇ]]</f>
        <v>0</v>
      </c>
      <c r="K522" s="21">
        <f>Tablo1345343423232342[[#This Row],[İskontolu 
Toplam Fiyat
KDV HARİÇ]]*1.2</f>
        <v>0</v>
      </c>
      <c r="L522" s="162"/>
      <c r="M522" s="163">
        <f>Tablo1345343423232342[[#This Row],[Adet Fiyatı
KDV HARİÇ
EURO/DOLAR]]-(Tablo1345343423232342[[#This Row],[Adet Fiyatı
KDV HARİÇ
EURO/DOLAR]]*67%)</f>
        <v>4054.8580148421042</v>
      </c>
      <c r="N522" s="21">
        <f>Tablo1345343423232342[[#This Row],[Adet Fiyatı
KDV HARİÇ
EURO/DOLAR]]-(Tablo1345343423232342[[#This Row],[Adet Fiyatı
KDV HARİÇ
EURO/DOLAR]]*68%)</f>
        <v>3931.9835295438588</v>
      </c>
      <c r="O522" s="21">
        <f>Tablo1345343423232342[[#This Row],[Adet Fiyatı
KDV HARİÇ
EURO/DOLAR]]-(Tablo1345343423232342[[#This Row],[Adet Fiyatı
KDV HARİÇ
EURO/DOLAR]]*64%)</f>
        <v>4423.4814707368423</v>
      </c>
      <c r="P522" s="21">
        <f>Tablo1345343423232342[[#This Row],[Adet Fiyatı
KDV HARİÇ
EURO/DOLAR]]-(Tablo1345343423232342[[#This Row],[Adet Fiyatı
KDV HARİÇ
EURO/DOLAR]]*66%)</f>
        <v>4177.7325001403506</v>
      </c>
    </row>
    <row r="523" spans="1:16">
      <c r="B523" s="157">
        <v>3555</v>
      </c>
      <c r="C523" s="191" t="s">
        <v>1296</v>
      </c>
      <c r="D523" s="191" t="s">
        <v>351</v>
      </c>
      <c r="E523" s="178" t="s">
        <v>0</v>
      </c>
      <c r="F523" s="179">
        <v>0</v>
      </c>
      <c r="G523" s="180">
        <f>VLOOKUP(Tablo1345343423232342[[#This Row],[Ürün Kodu]],GMA!$A:$B,2,0)</f>
        <v>13621.70208203509</v>
      </c>
      <c r="H523" s="154">
        <v>0</v>
      </c>
      <c r="I523" s="21">
        <f>Tablo1345343423232342[[#This Row],[Adet Fiyatı
KDV HARİÇ
EURO/DOLAR]]-(Tablo1345343423232342[[#This Row],[Adet Fiyatı
KDV HARİÇ
EURO/DOLAR]]*Tablo1345343423232342[[#This Row],[İskonto]])</f>
        <v>13621.70208203509</v>
      </c>
      <c r="J523" s="21">
        <f>Tablo1345343423232342[[#This Row],[Miktar]]*Tablo1345343423232342[[#This Row],[İskontolu 
Birim Fiyat
KDV HARİÇ]]</f>
        <v>0</v>
      </c>
      <c r="K523" s="21">
        <f>Tablo1345343423232342[[#This Row],[İskontolu 
Toplam Fiyat
KDV HARİÇ]]*1.2</f>
        <v>0</v>
      </c>
      <c r="L523" s="162"/>
      <c r="M523" s="163">
        <f>Tablo1345343423232342[[#This Row],[Adet Fiyatı
KDV HARİÇ
EURO/DOLAR]]-(Tablo1345343423232342[[#This Row],[Adet Fiyatı
KDV HARİÇ
EURO/DOLAR]]*67%)</f>
        <v>4495.1616870715789</v>
      </c>
      <c r="N523" s="21">
        <f>Tablo1345343423232342[[#This Row],[Adet Fiyatı
KDV HARİÇ
EURO/DOLAR]]-(Tablo1345343423232342[[#This Row],[Adet Fiyatı
KDV HARİÇ
EURO/DOLAR]]*68%)</f>
        <v>4358.9446662512273</v>
      </c>
      <c r="O523" s="21">
        <f>Tablo1345343423232342[[#This Row],[Adet Fiyatı
KDV HARİÇ
EURO/DOLAR]]-(Tablo1345343423232342[[#This Row],[Adet Fiyatı
KDV HARİÇ
EURO/DOLAR]]*64%)</f>
        <v>4903.8127495326316</v>
      </c>
      <c r="P523" s="21">
        <f>Tablo1345343423232342[[#This Row],[Adet Fiyatı
KDV HARİÇ
EURO/DOLAR]]-(Tablo1345343423232342[[#This Row],[Adet Fiyatı
KDV HARİÇ
EURO/DOLAR]]*66%)</f>
        <v>4631.3787078919304</v>
      </c>
    </row>
    <row r="524" spans="1:16" s="160" customFormat="1">
      <c r="A524" s="156"/>
      <c r="B524" s="152">
        <v>3560</v>
      </c>
      <c r="C524" s="19" t="s">
        <v>758</v>
      </c>
      <c r="D524" s="19" t="s">
        <v>1344</v>
      </c>
      <c r="E524" s="50"/>
      <c r="F524" s="158"/>
      <c r="G524" s="33"/>
      <c r="H524" s="154"/>
      <c r="I524" s="71"/>
      <c r="J524" s="71"/>
      <c r="K524" s="71"/>
      <c r="L524" s="33"/>
      <c r="M524" s="159"/>
      <c r="N524" s="71"/>
      <c r="O524" s="71"/>
      <c r="P524" s="71"/>
    </row>
    <row r="525" spans="1:16">
      <c r="B525" s="157">
        <v>3565</v>
      </c>
      <c r="C525" s="183" t="s">
        <v>443</v>
      </c>
      <c r="D525" s="183" t="s">
        <v>353</v>
      </c>
      <c r="E525" s="178" t="s">
        <v>0</v>
      </c>
      <c r="F525" s="179">
        <v>0</v>
      </c>
      <c r="G525" s="180">
        <f>VLOOKUP(Tablo1345343423232342[[#This Row],[Ürün Kodu]],GMA!$A:$B,2,0)</f>
        <v>6352.1992561403522</v>
      </c>
      <c r="H525" s="154">
        <v>0</v>
      </c>
      <c r="I525" s="21">
        <f>Tablo1345343423232342[[#This Row],[Adet Fiyatı
KDV HARİÇ
EURO/DOLAR]]-(Tablo1345343423232342[[#This Row],[Adet Fiyatı
KDV HARİÇ
EURO/DOLAR]]*Tablo1345343423232342[[#This Row],[İskonto]])</f>
        <v>6352.1992561403522</v>
      </c>
      <c r="J525" s="21">
        <f>Tablo1345343423232342[[#This Row],[Miktar]]*Tablo1345343423232342[[#This Row],[İskontolu 
Birim Fiyat
KDV HARİÇ]]</f>
        <v>0</v>
      </c>
      <c r="K525" s="21">
        <f>Tablo1345343423232342[[#This Row],[İskontolu 
Toplam Fiyat
KDV HARİÇ]]*1.2</f>
        <v>0</v>
      </c>
      <c r="L525" s="162"/>
      <c r="M525" s="163">
        <f>Tablo1345343423232342[[#This Row],[Adet Fiyatı
KDV HARİÇ
EURO/DOLAR]]-(Tablo1345343423232342[[#This Row],[Adet Fiyatı
KDV HARİÇ
EURO/DOLAR]]*67%)</f>
        <v>2096.2257545263155</v>
      </c>
      <c r="N525" s="21">
        <f>Tablo1345343423232342[[#This Row],[Adet Fiyatı
KDV HARİÇ
EURO/DOLAR]]-(Tablo1345343423232342[[#This Row],[Adet Fiyatı
KDV HARİÇ
EURO/DOLAR]]*68%)</f>
        <v>2032.7037619649127</v>
      </c>
      <c r="O525" s="21">
        <f>Tablo1345343423232342[[#This Row],[Adet Fiyatı
KDV HARİÇ
EURO/DOLAR]]-(Tablo1345343423232342[[#This Row],[Adet Fiyatı
KDV HARİÇ
EURO/DOLAR]]*64%)</f>
        <v>2286.7917322105268</v>
      </c>
      <c r="P525" s="21">
        <f>Tablo1345343423232342[[#This Row],[Adet Fiyatı
KDV HARİÇ
EURO/DOLAR]]-(Tablo1345343423232342[[#This Row],[Adet Fiyatı
KDV HARİÇ
EURO/DOLAR]]*66%)</f>
        <v>2159.7477470877193</v>
      </c>
    </row>
    <row r="526" spans="1:16">
      <c r="B526" s="152">
        <v>3570</v>
      </c>
      <c r="C526" s="183" t="s">
        <v>444</v>
      </c>
      <c r="D526" s="183" t="s">
        <v>354</v>
      </c>
      <c r="E526" s="178" t="s">
        <v>0</v>
      </c>
      <c r="F526" s="179">
        <v>0</v>
      </c>
      <c r="G526" s="180">
        <f>VLOOKUP(Tablo1345343423232342[[#This Row],[Ürün Kodu]],GMA!$A:$B,2,0)</f>
        <v>7496.6851087719306</v>
      </c>
      <c r="H526" s="154">
        <v>0</v>
      </c>
      <c r="I526" s="21">
        <f>Tablo1345343423232342[[#This Row],[Adet Fiyatı
KDV HARİÇ
EURO/DOLAR]]-(Tablo1345343423232342[[#This Row],[Adet Fiyatı
KDV HARİÇ
EURO/DOLAR]]*Tablo1345343423232342[[#This Row],[İskonto]])</f>
        <v>7496.6851087719306</v>
      </c>
      <c r="J526" s="21">
        <f>Tablo1345343423232342[[#This Row],[Miktar]]*Tablo1345343423232342[[#This Row],[İskontolu 
Birim Fiyat
KDV HARİÇ]]</f>
        <v>0</v>
      </c>
      <c r="K526" s="21">
        <f>Tablo1345343423232342[[#This Row],[İskontolu 
Toplam Fiyat
KDV HARİÇ]]*1.2</f>
        <v>0</v>
      </c>
      <c r="L526" s="162"/>
      <c r="M526" s="163">
        <f>Tablo1345343423232342[[#This Row],[Adet Fiyatı
KDV HARİÇ
EURO/DOLAR]]-(Tablo1345343423232342[[#This Row],[Adet Fiyatı
KDV HARİÇ
EURO/DOLAR]]*67%)</f>
        <v>2473.9060858947369</v>
      </c>
      <c r="N526" s="21">
        <f>Tablo1345343423232342[[#This Row],[Adet Fiyatı
KDV HARİÇ
EURO/DOLAR]]-(Tablo1345343423232342[[#This Row],[Adet Fiyatı
KDV HARİÇ
EURO/DOLAR]]*68%)</f>
        <v>2398.9392348070178</v>
      </c>
      <c r="O526" s="21">
        <f>Tablo1345343423232342[[#This Row],[Adet Fiyatı
KDV HARİÇ
EURO/DOLAR]]-(Tablo1345343423232342[[#This Row],[Adet Fiyatı
KDV HARİÇ
EURO/DOLAR]]*64%)</f>
        <v>2698.806639157895</v>
      </c>
      <c r="P526" s="21">
        <f>Tablo1345343423232342[[#This Row],[Adet Fiyatı
KDV HARİÇ
EURO/DOLAR]]-(Tablo1345343423232342[[#This Row],[Adet Fiyatı
KDV HARİÇ
EURO/DOLAR]]*66%)</f>
        <v>2548.8729369824559</v>
      </c>
    </row>
    <row r="527" spans="1:16" s="160" customFormat="1">
      <c r="A527" s="156"/>
      <c r="B527" s="157">
        <v>3575</v>
      </c>
      <c r="C527" s="19" t="s">
        <v>759</v>
      </c>
      <c r="D527" s="19" t="s">
        <v>561</v>
      </c>
      <c r="E527" s="50"/>
      <c r="F527" s="158"/>
      <c r="G527" s="33"/>
      <c r="H527" s="154"/>
      <c r="I527" s="71"/>
      <c r="J527" s="71"/>
      <c r="K527" s="71"/>
      <c r="L527" s="33"/>
      <c r="M527" s="159"/>
      <c r="N527" s="71"/>
      <c r="O527" s="71"/>
      <c r="P527" s="71"/>
    </row>
    <row r="528" spans="1:16">
      <c r="B528" s="152">
        <v>3580</v>
      </c>
      <c r="C528" s="29" t="s">
        <v>562</v>
      </c>
      <c r="D528" s="30" t="s">
        <v>563</v>
      </c>
      <c r="E528" s="24" t="s">
        <v>0</v>
      </c>
      <c r="F528" s="161">
        <v>0</v>
      </c>
      <c r="G528" s="21">
        <f>VLOOKUP(Tablo1345343423232342[[#This Row],[Ürün Kodu]],GMA!$A:$B,2,0)</f>
        <v>6850.3025684210534</v>
      </c>
      <c r="H528" s="154">
        <v>0</v>
      </c>
      <c r="I528" s="21">
        <f>Tablo1345343423232342[[#This Row],[Adet Fiyatı
KDV HARİÇ
EURO/DOLAR]]-(Tablo1345343423232342[[#This Row],[Adet Fiyatı
KDV HARİÇ
EURO/DOLAR]]*Tablo1345343423232342[[#This Row],[İskonto]])</f>
        <v>6850.3025684210534</v>
      </c>
      <c r="J528" s="21">
        <f>Tablo1345343423232342[[#This Row],[Miktar]]*Tablo1345343423232342[[#This Row],[İskontolu 
Birim Fiyat
KDV HARİÇ]]</f>
        <v>0</v>
      </c>
      <c r="K528" s="21">
        <f>Tablo1345343423232342[[#This Row],[İskontolu 
Toplam Fiyat
KDV HARİÇ]]*1.2</f>
        <v>0</v>
      </c>
      <c r="L528" s="162"/>
      <c r="M528" s="163">
        <f>Tablo1345343423232342[[#This Row],[Adet Fiyatı
KDV HARİÇ
EURO/DOLAR]]-(Tablo1345343423232342[[#This Row],[Adet Fiyatı
KDV HARİÇ
EURO/DOLAR]]*67%)</f>
        <v>2260.5998475789474</v>
      </c>
      <c r="N528" s="21">
        <f>Tablo1345343423232342[[#This Row],[Adet Fiyatı
KDV HARİÇ
EURO/DOLAR]]-(Tablo1345343423232342[[#This Row],[Adet Fiyatı
KDV HARİÇ
EURO/DOLAR]]*68%)</f>
        <v>2192.0968218947364</v>
      </c>
      <c r="O528" s="21">
        <f>Tablo1345343423232342[[#This Row],[Adet Fiyatı
KDV HARİÇ
EURO/DOLAR]]-(Tablo1345343423232342[[#This Row],[Adet Fiyatı
KDV HARİÇ
EURO/DOLAR]]*64%)</f>
        <v>2466.1089246315787</v>
      </c>
      <c r="P528" s="21">
        <f>Tablo1345343423232342[[#This Row],[Adet Fiyatı
KDV HARİÇ
EURO/DOLAR]]-(Tablo1345343423232342[[#This Row],[Adet Fiyatı
KDV HARİÇ
EURO/DOLAR]]*66%)</f>
        <v>2329.1028732631576</v>
      </c>
    </row>
    <row r="529" spans="2:16">
      <c r="B529" s="157">
        <v>3585</v>
      </c>
      <c r="C529" s="29" t="s">
        <v>564</v>
      </c>
      <c r="D529" s="30" t="s">
        <v>565</v>
      </c>
      <c r="E529" s="24" t="s">
        <v>0</v>
      </c>
      <c r="F529" s="161">
        <v>0</v>
      </c>
      <c r="G529" s="21">
        <f>VLOOKUP(Tablo1345343423232342[[#This Row],[Ürün Kodu]],GMA!$A:$B,2,0)</f>
        <v>9689.1458245614049</v>
      </c>
      <c r="H529" s="154">
        <v>0</v>
      </c>
      <c r="I529" s="21">
        <f>Tablo1345343423232342[[#This Row],[Adet Fiyatı
KDV HARİÇ
EURO/DOLAR]]-(Tablo1345343423232342[[#This Row],[Adet Fiyatı
KDV HARİÇ
EURO/DOLAR]]*Tablo1345343423232342[[#This Row],[İskonto]])</f>
        <v>9689.1458245614049</v>
      </c>
      <c r="J529" s="21">
        <f>Tablo1345343423232342[[#This Row],[Miktar]]*Tablo1345343423232342[[#This Row],[İskontolu 
Birim Fiyat
KDV HARİÇ]]</f>
        <v>0</v>
      </c>
      <c r="K529" s="21">
        <f>Tablo1345343423232342[[#This Row],[İskontolu 
Toplam Fiyat
KDV HARİÇ]]*1.2</f>
        <v>0</v>
      </c>
      <c r="L529" s="162"/>
      <c r="M529" s="163">
        <f>Tablo1345343423232342[[#This Row],[Adet Fiyatı
KDV HARİÇ
EURO/DOLAR]]-(Tablo1345343423232342[[#This Row],[Adet Fiyatı
KDV HARİÇ
EURO/DOLAR]]*67%)</f>
        <v>3197.4181221052631</v>
      </c>
      <c r="N529" s="21">
        <f>Tablo1345343423232342[[#This Row],[Adet Fiyatı
KDV HARİÇ
EURO/DOLAR]]-(Tablo1345343423232342[[#This Row],[Adet Fiyatı
KDV HARİÇ
EURO/DOLAR]]*68%)</f>
        <v>3100.5266638596495</v>
      </c>
      <c r="O529" s="21">
        <f>Tablo1345343423232342[[#This Row],[Adet Fiyatı
KDV HARİÇ
EURO/DOLAR]]-(Tablo1345343423232342[[#This Row],[Adet Fiyatı
KDV HARİÇ
EURO/DOLAR]]*64%)</f>
        <v>3488.0924968421059</v>
      </c>
      <c r="P529" s="21">
        <f>Tablo1345343423232342[[#This Row],[Adet Fiyatı
KDV HARİÇ
EURO/DOLAR]]-(Tablo1345343423232342[[#This Row],[Adet Fiyatı
KDV HARİÇ
EURO/DOLAR]]*66%)</f>
        <v>3294.3095803508777</v>
      </c>
    </row>
    <row r="530" spans="2:16">
      <c r="B530" s="152">
        <v>3590</v>
      </c>
      <c r="C530" s="29" t="s">
        <v>566</v>
      </c>
      <c r="D530" s="30" t="s">
        <v>567</v>
      </c>
      <c r="E530" s="24" t="s">
        <v>0</v>
      </c>
      <c r="F530" s="161">
        <v>0</v>
      </c>
      <c r="G530" s="21">
        <f>VLOOKUP(Tablo1345343423232342[[#This Row],[Ürün Kodu]],GMA!$A:$B,2,0)</f>
        <v>6847.9387649122818</v>
      </c>
      <c r="H530" s="154">
        <v>0</v>
      </c>
      <c r="I530" s="21">
        <f>Tablo1345343423232342[[#This Row],[Adet Fiyatı
KDV HARİÇ
EURO/DOLAR]]-(Tablo1345343423232342[[#This Row],[Adet Fiyatı
KDV HARİÇ
EURO/DOLAR]]*Tablo1345343423232342[[#This Row],[İskonto]])</f>
        <v>6847.9387649122818</v>
      </c>
      <c r="J530" s="21">
        <f>Tablo1345343423232342[[#This Row],[Miktar]]*Tablo1345343423232342[[#This Row],[İskontolu 
Birim Fiyat
KDV HARİÇ]]</f>
        <v>0</v>
      </c>
      <c r="K530" s="21">
        <f>Tablo1345343423232342[[#This Row],[İskontolu 
Toplam Fiyat
KDV HARİÇ]]*1.2</f>
        <v>0</v>
      </c>
      <c r="L530" s="162"/>
      <c r="M530" s="163">
        <f>Tablo1345343423232342[[#This Row],[Adet Fiyatı
KDV HARİÇ
EURO/DOLAR]]-(Tablo1345343423232342[[#This Row],[Adet Fiyatı
KDV HARİÇ
EURO/DOLAR]]*67%)</f>
        <v>2259.8197924210526</v>
      </c>
      <c r="N530" s="21">
        <f>Tablo1345343423232342[[#This Row],[Adet Fiyatı
KDV HARİÇ
EURO/DOLAR]]-(Tablo1345343423232342[[#This Row],[Adet Fiyatı
KDV HARİÇ
EURO/DOLAR]]*68%)</f>
        <v>2191.3404047719296</v>
      </c>
      <c r="O530" s="21">
        <f>Tablo1345343423232342[[#This Row],[Adet Fiyatı
KDV HARİÇ
EURO/DOLAR]]-(Tablo1345343423232342[[#This Row],[Adet Fiyatı
KDV HARİÇ
EURO/DOLAR]]*64%)</f>
        <v>2465.2579553684218</v>
      </c>
      <c r="P530" s="21">
        <f>Tablo1345343423232342[[#This Row],[Adet Fiyatı
KDV HARİÇ
EURO/DOLAR]]-(Tablo1345343423232342[[#This Row],[Adet Fiyatı
KDV HARİÇ
EURO/DOLAR]]*66%)</f>
        <v>2328.2991800701757</v>
      </c>
    </row>
    <row r="531" spans="2:16">
      <c r="B531" s="157">
        <v>3595</v>
      </c>
      <c r="C531" s="29" t="s">
        <v>568</v>
      </c>
      <c r="D531" s="30" t="s">
        <v>569</v>
      </c>
      <c r="E531" s="24" t="s">
        <v>0</v>
      </c>
      <c r="F531" s="161">
        <v>0</v>
      </c>
      <c r="G531" s="21">
        <f>VLOOKUP(Tablo1345343423232342[[#This Row],[Ürün Kodu]],GMA!$A:$B,2,0)</f>
        <v>10130.856884210527</v>
      </c>
      <c r="H531" s="154">
        <v>0</v>
      </c>
      <c r="I531" s="21">
        <f>Tablo1345343423232342[[#This Row],[Adet Fiyatı
KDV HARİÇ
EURO/DOLAR]]-(Tablo1345343423232342[[#This Row],[Adet Fiyatı
KDV HARİÇ
EURO/DOLAR]]*Tablo1345343423232342[[#This Row],[İskonto]])</f>
        <v>10130.856884210527</v>
      </c>
      <c r="J531" s="21">
        <f>Tablo1345343423232342[[#This Row],[Miktar]]*Tablo1345343423232342[[#This Row],[İskontolu 
Birim Fiyat
KDV HARİÇ]]</f>
        <v>0</v>
      </c>
      <c r="K531" s="21">
        <f>Tablo1345343423232342[[#This Row],[İskontolu 
Toplam Fiyat
KDV HARİÇ]]*1.2</f>
        <v>0</v>
      </c>
      <c r="L531" s="162"/>
      <c r="M531" s="163">
        <f>Tablo1345343423232342[[#This Row],[Adet Fiyatı
KDV HARİÇ
EURO/DOLAR]]-(Tablo1345343423232342[[#This Row],[Adet Fiyatı
KDV HARİÇ
EURO/DOLAR]]*67%)</f>
        <v>3343.1827717894739</v>
      </c>
      <c r="N531" s="21">
        <f>Tablo1345343423232342[[#This Row],[Adet Fiyatı
KDV HARİÇ
EURO/DOLAR]]-(Tablo1345343423232342[[#This Row],[Adet Fiyatı
KDV HARİÇ
EURO/DOLAR]]*68%)</f>
        <v>3241.8742029473678</v>
      </c>
      <c r="O531" s="21">
        <f>Tablo1345343423232342[[#This Row],[Adet Fiyatı
KDV HARİÇ
EURO/DOLAR]]-(Tablo1345343423232342[[#This Row],[Adet Fiyatı
KDV HARİÇ
EURO/DOLAR]]*64%)</f>
        <v>3647.1084783157894</v>
      </c>
      <c r="P531" s="21">
        <f>Tablo1345343423232342[[#This Row],[Adet Fiyatı
KDV HARİÇ
EURO/DOLAR]]-(Tablo1345343423232342[[#This Row],[Adet Fiyatı
KDV HARİÇ
EURO/DOLAR]]*66%)</f>
        <v>3444.4913406315791</v>
      </c>
    </row>
    <row r="532" spans="2:16">
      <c r="B532" s="152">
        <v>3600</v>
      </c>
      <c r="C532" s="29" t="s">
        <v>570</v>
      </c>
      <c r="D532" s="30" t="s">
        <v>571</v>
      </c>
      <c r="E532" s="24" t="s">
        <v>0</v>
      </c>
      <c r="F532" s="161">
        <v>0</v>
      </c>
      <c r="G532" s="21">
        <f>VLOOKUP(Tablo1345343423232342[[#This Row],[Ürün Kodu]],GMA!$A:$B,2,0)</f>
        <v>5038.574315789474</v>
      </c>
      <c r="H532" s="154">
        <v>0</v>
      </c>
      <c r="I532" s="21">
        <f>Tablo1345343423232342[[#This Row],[Adet Fiyatı
KDV HARİÇ
EURO/DOLAR]]-(Tablo1345343423232342[[#This Row],[Adet Fiyatı
KDV HARİÇ
EURO/DOLAR]]*Tablo1345343423232342[[#This Row],[İskonto]])</f>
        <v>5038.574315789474</v>
      </c>
      <c r="J532" s="21">
        <f>Tablo1345343423232342[[#This Row],[Miktar]]*Tablo1345343423232342[[#This Row],[İskontolu 
Birim Fiyat
KDV HARİÇ]]</f>
        <v>0</v>
      </c>
      <c r="K532" s="21">
        <f>Tablo1345343423232342[[#This Row],[İskontolu 
Toplam Fiyat
KDV HARİÇ]]*1.2</f>
        <v>0</v>
      </c>
      <c r="L532" s="162"/>
      <c r="M532" s="163">
        <f>Tablo1345343423232342[[#This Row],[Adet Fiyatı
KDV HARİÇ
EURO/DOLAR]]-(Tablo1345343423232342[[#This Row],[Adet Fiyatı
KDV HARİÇ
EURO/DOLAR]]*67%)</f>
        <v>1662.7295242105261</v>
      </c>
      <c r="N532" s="21">
        <f>Tablo1345343423232342[[#This Row],[Adet Fiyatı
KDV HARİÇ
EURO/DOLAR]]-(Tablo1345343423232342[[#This Row],[Adet Fiyatı
KDV HARİÇ
EURO/DOLAR]]*68%)</f>
        <v>1612.3437810526316</v>
      </c>
      <c r="O532" s="21">
        <f>Tablo1345343423232342[[#This Row],[Adet Fiyatı
KDV HARİÇ
EURO/DOLAR]]-(Tablo1345343423232342[[#This Row],[Adet Fiyatı
KDV HARİÇ
EURO/DOLAR]]*64%)</f>
        <v>1813.8867536842104</v>
      </c>
      <c r="P532" s="21">
        <f>Tablo1345343423232342[[#This Row],[Adet Fiyatı
KDV HARİÇ
EURO/DOLAR]]-(Tablo1345343423232342[[#This Row],[Adet Fiyatı
KDV HARİÇ
EURO/DOLAR]]*66%)</f>
        <v>1713.115267368421</v>
      </c>
    </row>
    <row r="533" spans="2:16">
      <c r="B533" s="157">
        <v>3605</v>
      </c>
      <c r="C533" s="29" t="s">
        <v>572</v>
      </c>
      <c r="D533" s="30" t="s">
        <v>573</v>
      </c>
      <c r="E533" s="24" t="s">
        <v>0</v>
      </c>
      <c r="F533" s="161">
        <v>0</v>
      </c>
      <c r="G533" s="21">
        <f>VLOOKUP(Tablo1345343423232342[[#This Row],[Ürün Kodu]],GMA!$A:$B,2,0)</f>
        <v>5533.7487719298242</v>
      </c>
      <c r="H533" s="154">
        <v>0</v>
      </c>
      <c r="I533" s="21">
        <f>Tablo1345343423232342[[#This Row],[Adet Fiyatı
KDV HARİÇ
EURO/DOLAR]]-(Tablo1345343423232342[[#This Row],[Adet Fiyatı
KDV HARİÇ
EURO/DOLAR]]*Tablo1345343423232342[[#This Row],[İskonto]])</f>
        <v>5533.7487719298242</v>
      </c>
      <c r="J533" s="21">
        <f>Tablo1345343423232342[[#This Row],[Miktar]]*Tablo1345343423232342[[#This Row],[İskontolu 
Birim Fiyat
KDV HARİÇ]]</f>
        <v>0</v>
      </c>
      <c r="K533" s="21">
        <f>Tablo1345343423232342[[#This Row],[İskontolu 
Toplam Fiyat
KDV HARİÇ]]*1.2</f>
        <v>0</v>
      </c>
      <c r="L533" s="162"/>
      <c r="M533" s="163">
        <f>Tablo1345343423232342[[#This Row],[Adet Fiyatı
KDV HARİÇ
EURO/DOLAR]]-(Tablo1345343423232342[[#This Row],[Adet Fiyatı
KDV HARİÇ
EURO/DOLAR]]*67%)</f>
        <v>1826.1370947368418</v>
      </c>
      <c r="N533" s="21">
        <f>Tablo1345343423232342[[#This Row],[Adet Fiyatı
KDV HARİÇ
EURO/DOLAR]]-(Tablo1345343423232342[[#This Row],[Adet Fiyatı
KDV HARİÇ
EURO/DOLAR]]*68%)</f>
        <v>1770.7996070175436</v>
      </c>
      <c r="O533" s="21">
        <f>Tablo1345343423232342[[#This Row],[Adet Fiyatı
KDV HARİÇ
EURO/DOLAR]]-(Tablo1345343423232342[[#This Row],[Adet Fiyatı
KDV HARİÇ
EURO/DOLAR]]*64%)</f>
        <v>1992.1495578947365</v>
      </c>
      <c r="P533" s="21">
        <f>Tablo1345343423232342[[#This Row],[Adet Fiyatı
KDV HARİÇ
EURO/DOLAR]]-(Tablo1345343423232342[[#This Row],[Adet Fiyatı
KDV HARİÇ
EURO/DOLAR]]*66%)</f>
        <v>1881.4745824561401</v>
      </c>
    </row>
    <row r="534" spans="2:16">
      <c r="B534" s="152">
        <v>3610</v>
      </c>
      <c r="C534" s="19" t="s">
        <v>760</v>
      </c>
      <c r="D534" s="19" t="s">
        <v>627</v>
      </c>
      <c r="E534" s="24"/>
      <c r="F534" s="161"/>
      <c r="G534" s="21"/>
      <c r="H534" s="154"/>
      <c r="I534" s="21"/>
      <c r="J534" s="21"/>
      <c r="K534" s="21"/>
      <c r="L534" s="162"/>
      <c r="M534" s="163"/>
      <c r="N534" s="21"/>
      <c r="O534" s="21"/>
      <c r="P534" s="21"/>
    </row>
    <row r="535" spans="2:16">
      <c r="B535" s="157">
        <v>3615</v>
      </c>
      <c r="C535" s="29" t="s">
        <v>630</v>
      </c>
      <c r="D535" s="30" t="s">
        <v>631</v>
      </c>
      <c r="E535" s="24" t="s">
        <v>0</v>
      </c>
      <c r="F535" s="161">
        <v>0</v>
      </c>
      <c r="G535" s="21">
        <f>VLOOKUP(Tablo1345343423232342[[#This Row],[Ürün Kodu]],GMA!$A:$B,2,0)</f>
        <v>21690.211376842111</v>
      </c>
      <c r="H535" s="154">
        <v>0</v>
      </c>
      <c r="I535" s="21">
        <f>Tablo1345343423232342[[#This Row],[Adet Fiyatı
KDV HARİÇ
EURO/DOLAR]]-(Tablo1345343423232342[[#This Row],[Adet Fiyatı
KDV HARİÇ
EURO/DOLAR]]*Tablo1345343423232342[[#This Row],[İskonto]])</f>
        <v>21690.211376842111</v>
      </c>
      <c r="J535" s="21">
        <f>Tablo1345343423232342[[#This Row],[Miktar]]*Tablo1345343423232342[[#This Row],[İskontolu 
Birim Fiyat
KDV HARİÇ]]</f>
        <v>0</v>
      </c>
      <c r="K535" s="21">
        <f>Tablo1345343423232342[[#This Row],[İskontolu 
Toplam Fiyat
KDV HARİÇ]]*1.2</f>
        <v>0</v>
      </c>
      <c r="L535" s="162"/>
      <c r="M535" s="163">
        <f>Tablo1345343423232342[[#This Row],[Adet Fiyatı
KDV HARİÇ
EURO/DOLAR]]-(Tablo1345343423232342[[#This Row],[Adet Fiyatı
KDV HARİÇ
EURO/DOLAR]]*67%)</f>
        <v>7157.7697543578961</v>
      </c>
      <c r="N535" s="21">
        <f>Tablo1345343423232342[[#This Row],[Adet Fiyatı
KDV HARİÇ
EURO/DOLAR]]-(Tablo1345343423232342[[#This Row],[Adet Fiyatı
KDV HARİÇ
EURO/DOLAR]]*68%)</f>
        <v>6940.8676405894748</v>
      </c>
      <c r="O535" s="21">
        <f>Tablo1345343423232342[[#This Row],[Adet Fiyatı
KDV HARİÇ
EURO/DOLAR]]-(Tablo1345343423232342[[#This Row],[Adet Fiyatı
KDV HARİÇ
EURO/DOLAR]]*64%)</f>
        <v>7808.4760956631599</v>
      </c>
      <c r="P535" s="21">
        <f>Tablo1345343423232342[[#This Row],[Adet Fiyatı
KDV HARİÇ
EURO/DOLAR]]-(Tablo1345343423232342[[#This Row],[Adet Fiyatı
KDV HARİÇ
EURO/DOLAR]]*66%)</f>
        <v>7374.6718681263173</v>
      </c>
    </row>
    <row r="536" spans="2:16">
      <c r="B536" s="152">
        <v>3620</v>
      </c>
      <c r="C536" s="29" t="s">
        <v>628</v>
      </c>
      <c r="D536" s="30" t="s">
        <v>629</v>
      </c>
      <c r="E536" s="24" t="s">
        <v>0</v>
      </c>
      <c r="F536" s="161">
        <v>0</v>
      </c>
      <c r="G536" s="21">
        <f>VLOOKUP(Tablo1345343423232342[[#This Row],[Ürün Kodu]],GMA!$A:$B,2,0)</f>
        <v>41304.757064421057</v>
      </c>
      <c r="H536" s="154">
        <v>0</v>
      </c>
      <c r="I536" s="21">
        <f>Tablo1345343423232342[[#This Row],[Adet Fiyatı
KDV HARİÇ
EURO/DOLAR]]-(Tablo1345343423232342[[#This Row],[Adet Fiyatı
KDV HARİÇ
EURO/DOLAR]]*Tablo1345343423232342[[#This Row],[İskonto]])</f>
        <v>41304.757064421057</v>
      </c>
      <c r="J536" s="21">
        <f>Tablo1345343423232342[[#This Row],[Miktar]]*Tablo1345343423232342[[#This Row],[İskontolu 
Birim Fiyat
KDV HARİÇ]]</f>
        <v>0</v>
      </c>
      <c r="K536" s="21">
        <f>Tablo1345343423232342[[#This Row],[İskontolu 
Toplam Fiyat
KDV HARİÇ]]*1.2</f>
        <v>0</v>
      </c>
      <c r="L536" s="162"/>
      <c r="M536" s="163">
        <f>Tablo1345343423232342[[#This Row],[Adet Fiyatı
KDV HARİÇ
EURO/DOLAR]]-(Tablo1345343423232342[[#This Row],[Adet Fiyatı
KDV HARİÇ
EURO/DOLAR]]*67%)</f>
        <v>13630.569831258948</v>
      </c>
      <c r="N536" s="21">
        <f>Tablo1345343423232342[[#This Row],[Adet Fiyatı
KDV HARİÇ
EURO/DOLAR]]-(Tablo1345343423232342[[#This Row],[Adet Fiyatı
KDV HARİÇ
EURO/DOLAR]]*68%)</f>
        <v>13217.522260614736</v>
      </c>
      <c r="O536" s="21">
        <f>Tablo1345343423232342[[#This Row],[Adet Fiyatı
KDV HARİÇ
EURO/DOLAR]]-(Tablo1345343423232342[[#This Row],[Adet Fiyatı
KDV HARİÇ
EURO/DOLAR]]*64%)</f>
        <v>14869.712543191581</v>
      </c>
      <c r="P536" s="21">
        <f>Tablo1345343423232342[[#This Row],[Adet Fiyatı
KDV HARİÇ
EURO/DOLAR]]-(Tablo1345343423232342[[#This Row],[Adet Fiyatı
KDV HARİÇ
EURO/DOLAR]]*66%)</f>
        <v>14043.617401903157</v>
      </c>
    </row>
    <row r="537" spans="2:16">
      <c r="B537" s="157">
        <v>3625</v>
      </c>
      <c r="C537" s="29" t="s">
        <v>574</v>
      </c>
      <c r="D537" s="30" t="s">
        <v>575</v>
      </c>
      <c r="E537" s="24" t="s">
        <v>0</v>
      </c>
      <c r="F537" s="161">
        <v>0</v>
      </c>
      <c r="G537" s="21">
        <f>VLOOKUP(Tablo1345343423232342[[#This Row],[Ürün Kodu]],GMA!$A:$B,2,0)</f>
        <v>16325.896168421057</v>
      </c>
      <c r="H537" s="154">
        <v>0</v>
      </c>
      <c r="I537" s="21">
        <f>Tablo1345343423232342[[#This Row],[Adet Fiyatı
KDV HARİÇ
EURO/DOLAR]]-(Tablo1345343423232342[[#This Row],[Adet Fiyatı
KDV HARİÇ
EURO/DOLAR]]*Tablo1345343423232342[[#This Row],[İskonto]])</f>
        <v>16325.896168421057</v>
      </c>
      <c r="J537" s="21">
        <f>Tablo1345343423232342[[#This Row],[Miktar]]*Tablo1345343423232342[[#This Row],[İskontolu 
Birim Fiyat
KDV HARİÇ]]</f>
        <v>0</v>
      </c>
      <c r="K537" s="21">
        <f>Tablo1345343423232342[[#This Row],[İskontolu 
Toplam Fiyat
KDV HARİÇ]]*1.2</f>
        <v>0</v>
      </c>
      <c r="L537" s="162"/>
      <c r="M537" s="163">
        <f>Tablo1345343423232342[[#This Row],[Adet Fiyatı
KDV HARİÇ
EURO/DOLAR]]-(Tablo1345343423232342[[#This Row],[Adet Fiyatı
KDV HARİÇ
EURO/DOLAR]]*67%)</f>
        <v>5387.5457355789476</v>
      </c>
      <c r="N537" s="21">
        <f>Tablo1345343423232342[[#This Row],[Adet Fiyatı
KDV HARİÇ
EURO/DOLAR]]-(Tablo1345343423232342[[#This Row],[Adet Fiyatı
KDV HARİÇ
EURO/DOLAR]]*68%)</f>
        <v>5224.2867738947371</v>
      </c>
      <c r="O537" s="21">
        <f>Tablo1345343423232342[[#This Row],[Adet Fiyatı
KDV HARİÇ
EURO/DOLAR]]-(Tablo1345343423232342[[#This Row],[Adet Fiyatı
KDV HARİÇ
EURO/DOLAR]]*64%)</f>
        <v>5877.3226206315812</v>
      </c>
      <c r="P537" s="21">
        <f>Tablo1345343423232342[[#This Row],[Adet Fiyatı
KDV HARİÇ
EURO/DOLAR]]-(Tablo1345343423232342[[#This Row],[Adet Fiyatı
KDV HARİÇ
EURO/DOLAR]]*66%)</f>
        <v>5550.8046972631582</v>
      </c>
    </row>
    <row r="538" spans="2:16">
      <c r="B538" s="152">
        <v>3630</v>
      </c>
      <c r="C538" s="19" t="s">
        <v>1340</v>
      </c>
      <c r="D538" s="19" t="s">
        <v>1341</v>
      </c>
      <c r="E538" s="24"/>
      <c r="F538" s="161"/>
      <c r="G538" s="21"/>
      <c r="H538" s="154"/>
      <c r="I538" s="21"/>
      <c r="J538" s="21"/>
      <c r="K538" s="21"/>
      <c r="L538" s="162"/>
      <c r="M538" s="163"/>
      <c r="N538" s="21"/>
      <c r="O538" s="21"/>
      <c r="P538" s="21"/>
    </row>
    <row r="539" spans="2:16">
      <c r="B539" s="157">
        <v>3635</v>
      </c>
      <c r="C539" s="29" t="s">
        <v>890</v>
      </c>
      <c r="D539" s="29" t="s">
        <v>907</v>
      </c>
      <c r="E539" s="24" t="s">
        <v>0</v>
      </c>
      <c r="F539" s="161">
        <v>0</v>
      </c>
      <c r="G539" s="21">
        <f>VLOOKUP(Tablo1345343423232342[[#This Row],[Ürün Kodu]],GMA!$A:$B,2,0)</f>
        <v>8135.4456140350894</v>
      </c>
      <c r="H539" s="154">
        <v>0</v>
      </c>
      <c r="I539" s="21">
        <f>Tablo1345343423232342[[#This Row],[Adet Fiyatı
KDV HARİÇ
EURO/DOLAR]]-(Tablo1345343423232342[[#This Row],[Adet Fiyatı
KDV HARİÇ
EURO/DOLAR]]*Tablo1345343423232342[[#This Row],[İskonto]])</f>
        <v>8135.4456140350894</v>
      </c>
      <c r="J539" s="21">
        <f>Tablo1345343423232342[[#This Row],[Miktar]]*Tablo1345343423232342[[#This Row],[İskontolu 
Birim Fiyat
KDV HARİÇ]]</f>
        <v>0</v>
      </c>
      <c r="K539" s="21">
        <f>Tablo1345343423232342[[#This Row],[İskontolu 
Toplam Fiyat
KDV HARİÇ]]*1.2</f>
        <v>0</v>
      </c>
      <c r="L539" s="162"/>
      <c r="M539" s="163">
        <f>Tablo1345343423232342[[#This Row],[Adet Fiyatı
KDV HARİÇ
EURO/DOLAR]]-(Tablo1345343423232342[[#This Row],[Adet Fiyatı
KDV HARİÇ
EURO/DOLAR]]*67%)</f>
        <v>2684.697052631579</v>
      </c>
      <c r="N539" s="21">
        <f>Tablo1345343423232342[[#This Row],[Adet Fiyatı
KDV HARİÇ
EURO/DOLAR]]-(Tablo1345343423232342[[#This Row],[Adet Fiyatı
KDV HARİÇ
EURO/DOLAR]]*68%)</f>
        <v>2603.3425964912285</v>
      </c>
      <c r="O539" s="21">
        <f>Tablo1345343423232342[[#This Row],[Adet Fiyatı
KDV HARİÇ
EURO/DOLAR]]-(Tablo1345343423232342[[#This Row],[Adet Fiyatı
KDV HARİÇ
EURO/DOLAR]]*64%)</f>
        <v>2928.7604210526324</v>
      </c>
      <c r="P539" s="21">
        <f>Tablo1345343423232342[[#This Row],[Adet Fiyatı
KDV HARİÇ
EURO/DOLAR]]-(Tablo1345343423232342[[#This Row],[Adet Fiyatı
KDV HARİÇ
EURO/DOLAR]]*66%)</f>
        <v>2766.0515087719305</v>
      </c>
    </row>
    <row r="540" spans="2:16">
      <c r="B540" s="152">
        <v>3640</v>
      </c>
      <c r="C540" s="29" t="s">
        <v>891</v>
      </c>
      <c r="D540" s="29" t="s">
        <v>908</v>
      </c>
      <c r="E540" s="24" t="s">
        <v>0</v>
      </c>
      <c r="F540" s="161">
        <v>0</v>
      </c>
      <c r="G540" s="21">
        <f>VLOOKUP(Tablo1345343423232342[[#This Row],[Ürün Kodu]],GMA!$A:$B,2,0)</f>
        <v>10551.794385964913</v>
      </c>
      <c r="H540" s="154">
        <v>0</v>
      </c>
      <c r="I540" s="21">
        <f>Tablo1345343423232342[[#This Row],[Adet Fiyatı
KDV HARİÇ
EURO/DOLAR]]-(Tablo1345343423232342[[#This Row],[Adet Fiyatı
KDV HARİÇ
EURO/DOLAR]]*Tablo1345343423232342[[#This Row],[İskonto]])</f>
        <v>10551.794385964913</v>
      </c>
      <c r="J540" s="21">
        <f>Tablo1345343423232342[[#This Row],[Miktar]]*Tablo1345343423232342[[#This Row],[İskontolu 
Birim Fiyat
KDV HARİÇ]]</f>
        <v>0</v>
      </c>
      <c r="K540" s="21">
        <f>Tablo1345343423232342[[#This Row],[İskontolu 
Toplam Fiyat
KDV HARİÇ]]*1.2</f>
        <v>0</v>
      </c>
      <c r="L540" s="162"/>
      <c r="M540" s="163">
        <f>Tablo1345343423232342[[#This Row],[Adet Fiyatı
KDV HARİÇ
EURO/DOLAR]]-(Tablo1345343423232342[[#This Row],[Adet Fiyatı
KDV HARİÇ
EURO/DOLAR]]*67%)</f>
        <v>3482.0921473684211</v>
      </c>
      <c r="N540" s="21">
        <f>Tablo1345343423232342[[#This Row],[Adet Fiyatı
KDV HARİÇ
EURO/DOLAR]]-(Tablo1345343423232342[[#This Row],[Adet Fiyatı
KDV HARİÇ
EURO/DOLAR]]*68%)</f>
        <v>3376.5742035087715</v>
      </c>
      <c r="O540" s="21">
        <f>Tablo1345343423232342[[#This Row],[Adet Fiyatı
KDV HARİÇ
EURO/DOLAR]]-(Tablo1345343423232342[[#This Row],[Adet Fiyatı
KDV HARİÇ
EURO/DOLAR]]*64%)</f>
        <v>3798.6459789473683</v>
      </c>
      <c r="P540" s="21">
        <f>Tablo1345343423232342[[#This Row],[Adet Fiyatı
KDV HARİÇ
EURO/DOLAR]]-(Tablo1345343423232342[[#This Row],[Adet Fiyatı
KDV HARİÇ
EURO/DOLAR]]*66%)</f>
        <v>3587.6100912280699</v>
      </c>
    </row>
    <row r="541" spans="2:16">
      <c r="B541" s="157">
        <v>3645</v>
      </c>
      <c r="C541" s="29" t="s">
        <v>892</v>
      </c>
      <c r="D541" s="29" t="s">
        <v>909</v>
      </c>
      <c r="E541" s="24" t="s">
        <v>0</v>
      </c>
      <c r="F541" s="161">
        <v>0</v>
      </c>
      <c r="G541" s="21">
        <f>VLOOKUP(Tablo1345343423232342[[#This Row],[Ürün Kodu]],GMA!$A:$B,2,0)</f>
        <v>12743.507719298246</v>
      </c>
      <c r="H541" s="154">
        <v>0</v>
      </c>
      <c r="I541" s="21">
        <f>Tablo1345343423232342[[#This Row],[Adet Fiyatı
KDV HARİÇ
EURO/DOLAR]]-(Tablo1345343423232342[[#This Row],[Adet Fiyatı
KDV HARİÇ
EURO/DOLAR]]*Tablo1345343423232342[[#This Row],[İskonto]])</f>
        <v>12743.507719298246</v>
      </c>
      <c r="J541" s="21">
        <f>Tablo1345343423232342[[#This Row],[Miktar]]*Tablo1345343423232342[[#This Row],[İskontolu 
Birim Fiyat
KDV HARİÇ]]</f>
        <v>0</v>
      </c>
      <c r="K541" s="21">
        <f>Tablo1345343423232342[[#This Row],[İskontolu 
Toplam Fiyat
KDV HARİÇ]]*1.2</f>
        <v>0</v>
      </c>
      <c r="L541" s="162"/>
      <c r="M541" s="163">
        <f>Tablo1345343423232342[[#This Row],[Adet Fiyatı
KDV HARİÇ
EURO/DOLAR]]-(Tablo1345343423232342[[#This Row],[Adet Fiyatı
KDV HARİÇ
EURO/DOLAR]]*67%)</f>
        <v>4205.3575473684214</v>
      </c>
      <c r="N541" s="21">
        <f>Tablo1345343423232342[[#This Row],[Adet Fiyatı
KDV HARİÇ
EURO/DOLAR]]-(Tablo1345343423232342[[#This Row],[Adet Fiyatı
KDV HARİÇ
EURO/DOLAR]]*68%)</f>
        <v>4077.9224701754374</v>
      </c>
      <c r="O541" s="21">
        <f>Tablo1345343423232342[[#This Row],[Adet Fiyatı
KDV HARİÇ
EURO/DOLAR]]-(Tablo1345343423232342[[#This Row],[Adet Fiyatı
KDV HARİÇ
EURO/DOLAR]]*64%)</f>
        <v>4587.6627789473687</v>
      </c>
      <c r="P541" s="21">
        <f>Tablo1345343423232342[[#This Row],[Adet Fiyatı
KDV HARİÇ
EURO/DOLAR]]-(Tablo1345343423232342[[#This Row],[Adet Fiyatı
KDV HARİÇ
EURO/DOLAR]]*66%)</f>
        <v>4332.7926245614035</v>
      </c>
    </row>
    <row r="542" spans="2:16">
      <c r="B542" s="152">
        <v>3650</v>
      </c>
      <c r="C542" s="29" t="s">
        <v>893</v>
      </c>
      <c r="D542" s="29" t="s">
        <v>910</v>
      </c>
      <c r="E542" s="24" t="s">
        <v>0</v>
      </c>
      <c r="F542" s="161">
        <v>0</v>
      </c>
      <c r="G542" s="21">
        <f>VLOOKUP(Tablo1345343423232342[[#This Row],[Ürün Kodu]],GMA!$A:$B,2,0)</f>
        <v>13702.761754385965</v>
      </c>
      <c r="H542" s="154">
        <v>0</v>
      </c>
      <c r="I542" s="21">
        <f>Tablo1345343423232342[[#This Row],[Adet Fiyatı
KDV HARİÇ
EURO/DOLAR]]-(Tablo1345343423232342[[#This Row],[Adet Fiyatı
KDV HARİÇ
EURO/DOLAR]]*Tablo1345343423232342[[#This Row],[İskonto]])</f>
        <v>13702.761754385965</v>
      </c>
      <c r="J542" s="21">
        <f>Tablo1345343423232342[[#This Row],[Miktar]]*Tablo1345343423232342[[#This Row],[İskontolu 
Birim Fiyat
KDV HARİÇ]]</f>
        <v>0</v>
      </c>
      <c r="K542" s="21">
        <f>Tablo1345343423232342[[#This Row],[İskontolu 
Toplam Fiyat
KDV HARİÇ]]*1.2</f>
        <v>0</v>
      </c>
      <c r="L542" s="162"/>
      <c r="M542" s="163">
        <f>Tablo1345343423232342[[#This Row],[Adet Fiyatı
KDV HARİÇ
EURO/DOLAR]]-(Tablo1345343423232342[[#This Row],[Adet Fiyatı
KDV HARİÇ
EURO/DOLAR]]*67%)</f>
        <v>4521.9113789473686</v>
      </c>
      <c r="N542" s="21">
        <f>Tablo1345343423232342[[#This Row],[Adet Fiyatı
KDV HARİÇ
EURO/DOLAR]]-(Tablo1345343423232342[[#This Row],[Adet Fiyatı
KDV HARİÇ
EURO/DOLAR]]*68%)</f>
        <v>4384.8837614035074</v>
      </c>
      <c r="O542" s="21">
        <f>Tablo1345343423232342[[#This Row],[Adet Fiyatı
KDV HARİÇ
EURO/DOLAR]]-(Tablo1345343423232342[[#This Row],[Adet Fiyatı
KDV HARİÇ
EURO/DOLAR]]*64%)</f>
        <v>4932.9942315789467</v>
      </c>
      <c r="P542" s="21">
        <f>Tablo1345343423232342[[#This Row],[Adet Fiyatı
KDV HARİÇ
EURO/DOLAR]]-(Tablo1345343423232342[[#This Row],[Adet Fiyatı
KDV HARİÇ
EURO/DOLAR]]*66%)</f>
        <v>4658.938996491228</v>
      </c>
    </row>
    <row r="543" spans="2:16">
      <c r="B543" s="157">
        <v>3655</v>
      </c>
      <c r="C543" s="29" t="s">
        <v>894</v>
      </c>
      <c r="D543" s="29" t="s">
        <v>911</v>
      </c>
      <c r="E543" s="24" t="s">
        <v>0</v>
      </c>
      <c r="F543" s="161">
        <v>0</v>
      </c>
      <c r="G543" s="21">
        <f>VLOOKUP(Tablo1345343423232342[[#This Row],[Ürün Kodu]],GMA!$A:$B,2,0)</f>
        <v>7364.3996491228081</v>
      </c>
      <c r="H543" s="154">
        <v>0</v>
      </c>
      <c r="I543" s="21">
        <f>Tablo1345343423232342[[#This Row],[Adet Fiyatı
KDV HARİÇ
EURO/DOLAR]]-(Tablo1345343423232342[[#This Row],[Adet Fiyatı
KDV HARİÇ
EURO/DOLAR]]*Tablo1345343423232342[[#This Row],[İskonto]])</f>
        <v>7364.3996491228081</v>
      </c>
      <c r="J543" s="21">
        <f>Tablo1345343423232342[[#This Row],[Miktar]]*Tablo1345343423232342[[#This Row],[İskontolu 
Birim Fiyat
KDV HARİÇ]]</f>
        <v>0</v>
      </c>
      <c r="K543" s="21">
        <f>Tablo1345343423232342[[#This Row],[İskontolu 
Toplam Fiyat
KDV HARİÇ]]*1.2</f>
        <v>0</v>
      </c>
      <c r="L543" s="162"/>
      <c r="M543" s="163">
        <f>Tablo1345343423232342[[#This Row],[Adet Fiyatı
KDV HARİÇ
EURO/DOLAR]]-(Tablo1345343423232342[[#This Row],[Adet Fiyatı
KDV HARİÇ
EURO/DOLAR]]*67%)</f>
        <v>2430.2518842105264</v>
      </c>
      <c r="N543" s="21">
        <f>Tablo1345343423232342[[#This Row],[Adet Fiyatı
KDV HARİÇ
EURO/DOLAR]]-(Tablo1345343423232342[[#This Row],[Adet Fiyatı
KDV HARİÇ
EURO/DOLAR]]*68%)</f>
        <v>2356.6078877192986</v>
      </c>
      <c r="O543" s="21">
        <f>Tablo1345343423232342[[#This Row],[Adet Fiyatı
KDV HARİÇ
EURO/DOLAR]]-(Tablo1345343423232342[[#This Row],[Adet Fiyatı
KDV HARİÇ
EURO/DOLAR]]*64%)</f>
        <v>2651.183873684211</v>
      </c>
      <c r="P543" s="21">
        <f>Tablo1345343423232342[[#This Row],[Adet Fiyatı
KDV HARİÇ
EURO/DOLAR]]-(Tablo1345343423232342[[#This Row],[Adet Fiyatı
KDV HARİÇ
EURO/DOLAR]]*66%)</f>
        <v>2503.8958807017543</v>
      </c>
    </row>
    <row r="544" spans="2:16">
      <c r="B544" s="152">
        <v>3660</v>
      </c>
      <c r="C544" s="29" t="s">
        <v>895</v>
      </c>
      <c r="D544" s="29" t="s">
        <v>912</v>
      </c>
      <c r="E544" s="24" t="s">
        <v>0</v>
      </c>
      <c r="F544" s="161">
        <v>0</v>
      </c>
      <c r="G544" s="21">
        <f>VLOOKUP(Tablo1345343423232342[[#This Row],[Ürün Kodu]],GMA!$A:$B,2,0)</f>
        <v>9295.0501754385969</v>
      </c>
      <c r="H544" s="154">
        <v>0</v>
      </c>
      <c r="I544" s="21">
        <f>Tablo1345343423232342[[#This Row],[Adet Fiyatı
KDV HARİÇ
EURO/DOLAR]]-(Tablo1345343423232342[[#This Row],[Adet Fiyatı
KDV HARİÇ
EURO/DOLAR]]*Tablo1345343423232342[[#This Row],[İskonto]])</f>
        <v>9295.0501754385969</v>
      </c>
      <c r="J544" s="21">
        <f>Tablo1345343423232342[[#This Row],[Miktar]]*Tablo1345343423232342[[#This Row],[İskontolu 
Birim Fiyat
KDV HARİÇ]]</f>
        <v>0</v>
      </c>
      <c r="K544" s="21">
        <f>Tablo1345343423232342[[#This Row],[İskontolu 
Toplam Fiyat
KDV HARİÇ]]*1.2</f>
        <v>0</v>
      </c>
      <c r="L544" s="162"/>
      <c r="M544" s="163">
        <f>Tablo1345343423232342[[#This Row],[Adet Fiyatı
KDV HARİÇ
EURO/DOLAR]]-(Tablo1345343423232342[[#This Row],[Adet Fiyatı
KDV HARİÇ
EURO/DOLAR]]*67%)</f>
        <v>3067.3665578947366</v>
      </c>
      <c r="N544" s="21">
        <f>Tablo1345343423232342[[#This Row],[Adet Fiyatı
KDV HARİÇ
EURO/DOLAR]]-(Tablo1345343423232342[[#This Row],[Adet Fiyatı
KDV HARİÇ
EURO/DOLAR]]*68%)</f>
        <v>2974.4160561403505</v>
      </c>
      <c r="O544" s="21">
        <f>Tablo1345343423232342[[#This Row],[Adet Fiyatı
KDV HARİÇ
EURO/DOLAR]]-(Tablo1345343423232342[[#This Row],[Adet Fiyatı
KDV HARİÇ
EURO/DOLAR]]*64%)</f>
        <v>3346.2180631578949</v>
      </c>
      <c r="P544" s="21">
        <f>Tablo1345343423232342[[#This Row],[Adet Fiyatı
KDV HARİÇ
EURO/DOLAR]]-(Tablo1345343423232342[[#This Row],[Adet Fiyatı
KDV HARİÇ
EURO/DOLAR]]*66%)</f>
        <v>3160.3170596491227</v>
      </c>
    </row>
    <row r="545" spans="2:16">
      <c r="B545" s="157">
        <v>3665</v>
      </c>
      <c r="C545" s="29" t="s">
        <v>896</v>
      </c>
      <c r="D545" s="29" t="s">
        <v>913</v>
      </c>
      <c r="E545" s="24" t="s">
        <v>0</v>
      </c>
      <c r="F545" s="161">
        <v>0</v>
      </c>
      <c r="G545" s="21">
        <f>VLOOKUP(Tablo1345343423232342[[#This Row],[Ürün Kodu]],GMA!$A:$B,2,0)</f>
        <v>11486.763508771928</v>
      </c>
      <c r="H545" s="154">
        <v>0</v>
      </c>
      <c r="I545" s="21">
        <f>Tablo1345343423232342[[#This Row],[Adet Fiyatı
KDV HARİÇ
EURO/DOLAR]]-(Tablo1345343423232342[[#This Row],[Adet Fiyatı
KDV HARİÇ
EURO/DOLAR]]*Tablo1345343423232342[[#This Row],[İskonto]])</f>
        <v>11486.763508771928</v>
      </c>
      <c r="J545" s="21">
        <f>Tablo1345343423232342[[#This Row],[Miktar]]*Tablo1345343423232342[[#This Row],[İskontolu 
Birim Fiyat
KDV HARİÇ]]</f>
        <v>0</v>
      </c>
      <c r="K545" s="21">
        <f>Tablo1345343423232342[[#This Row],[İskontolu 
Toplam Fiyat
KDV HARİÇ]]*1.2</f>
        <v>0</v>
      </c>
      <c r="L545" s="162"/>
      <c r="M545" s="163">
        <f>Tablo1345343423232342[[#This Row],[Adet Fiyatı
KDV HARİÇ
EURO/DOLAR]]-(Tablo1345343423232342[[#This Row],[Adet Fiyatı
KDV HARİÇ
EURO/DOLAR]]*67%)</f>
        <v>3790.6319578947359</v>
      </c>
      <c r="N545" s="21">
        <f>Tablo1345343423232342[[#This Row],[Adet Fiyatı
KDV HARİÇ
EURO/DOLAR]]-(Tablo1345343423232342[[#This Row],[Adet Fiyatı
KDV HARİÇ
EURO/DOLAR]]*68%)</f>
        <v>3675.7643228070165</v>
      </c>
      <c r="O545" s="21">
        <f>Tablo1345343423232342[[#This Row],[Adet Fiyatı
KDV HARİÇ
EURO/DOLAR]]-(Tablo1345343423232342[[#This Row],[Adet Fiyatı
KDV HARİÇ
EURO/DOLAR]]*64%)</f>
        <v>4135.2348631578943</v>
      </c>
      <c r="P545" s="21">
        <f>Tablo1345343423232342[[#This Row],[Adet Fiyatı
KDV HARİÇ
EURO/DOLAR]]-(Tablo1345343423232342[[#This Row],[Adet Fiyatı
KDV HARİÇ
EURO/DOLAR]]*66%)</f>
        <v>3905.4995929824554</v>
      </c>
    </row>
    <row r="546" spans="2:16">
      <c r="B546" s="152">
        <v>3670</v>
      </c>
      <c r="C546" s="29" t="s">
        <v>897</v>
      </c>
      <c r="D546" s="29" t="s">
        <v>914</v>
      </c>
      <c r="E546" s="24" t="s">
        <v>0</v>
      </c>
      <c r="F546" s="161">
        <v>0</v>
      </c>
      <c r="G546" s="21">
        <f>VLOOKUP(Tablo1345343423232342[[#This Row],[Ürün Kodu]],GMA!$A:$B,2,0)</f>
        <v>12081.743859649125</v>
      </c>
      <c r="H546" s="154">
        <v>0</v>
      </c>
      <c r="I546" s="21">
        <f>Tablo1345343423232342[[#This Row],[Adet Fiyatı
KDV HARİÇ
EURO/DOLAR]]-(Tablo1345343423232342[[#This Row],[Adet Fiyatı
KDV HARİÇ
EURO/DOLAR]]*Tablo1345343423232342[[#This Row],[İskonto]])</f>
        <v>12081.743859649125</v>
      </c>
      <c r="J546" s="21">
        <f>Tablo1345343423232342[[#This Row],[Miktar]]*Tablo1345343423232342[[#This Row],[İskontolu 
Birim Fiyat
KDV HARİÇ]]</f>
        <v>0</v>
      </c>
      <c r="K546" s="21">
        <f>Tablo1345343423232342[[#This Row],[İskontolu 
Toplam Fiyat
KDV HARİÇ]]*1.2</f>
        <v>0</v>
      </c>
      <c r="L546" s="162"/>
      <c r="M546" s="163">
        <f>Tablo1345343423232342[[#This Row],[Adet Fiyatı
KDV HARİÇ
EURO/DOLAR]]-(Tablo1345343423232342[[#This Row],[Adet Fiyatı
KDV HARİÇ
EURO/DOLAR]]*67%)</f>
        <v>3986.9754736842106</v>
      </c>
      <c r="N546" s="21">
        <f>Tablo1345343423232342[[#This Row],[Adet Fiyatı
KDV HARİÇ
EURO/DOLAR]]-(Tablo1345343423232342[[#This Row],[Adet Fiyatı
KDV HARİÇ
EURO/DOLAR]]*68%)</f>
        <v>3866.1580350877193</v>
      </c>
      <c r="O546" s="21">
        <f>Tablo1345343423232342[[#This Row],[Adet Fiyatı
KDV HARİÇ
EURO/DOLAR]]-(Tablo1345343423232342[[#This Row],[Adet Fiyatı
KDV HARİÇ
EURO/DOLAR]]*64%)</f>
        <v>4349.4277894736852</v>
      </c>
      <c r="P546" s="21">
        <f>Tablo1345343423232342[[#This Row],[Adet Fiyatı
KDV HARİÇ
EURO/DOLAR]]-(Tablo1345343423232342[[#This Row],[Adet Fiyatı
KDV HARİÇ
EURO/DOLAR]]*66%)</f>
        <v>4107.7929122807018</v>
      </c>
    </row>
    <row r="547" spans="2:16">
      <c r="B547" s="10" t="s">
        <v>106</v>
      </c>
      <c r="C547" s="18"/>
      <c r="D547" s="11"/>
      <c r="E547" s="10"/>
      <c r="F547" s="164" t="s">
        <v>259</v>
      </c>
      <c r="G547" s="10"/>
      <c r="H547" s="16"/>
      <c r="I547" s="10"/>
      <c r="J547" s="70">
        <f>SUBTOTAL(109,Tablo1345343423232342[İskontolu 
Toplam Fiyat
KDV HARİÇ])</f>
        <v>0</v>
      </c>
      <c r="K547" s="70">
        <f>SUBTOTAL(109,Tablo1345343423232342[İskontolu 
Toplam Fiyat
KDV DAHİL])</f>
        <v>0</v>
      </c>
      <c r="L547" s="16"/>
      <c r="M547" s="69"/>
      <c r="N547" s="69"/>
    </row>
    <row r="548" spans="2:16" ht="409.5" customHeight="1">
      <c r="B548" s="195" t="s">
        <v>590</v>
      </c>
      <c r="C548" s="196"/>
      <c r="D548" s="196"/>
      <c r="E548" s="196"/>
      <c r="F548" s="196"/>
      <c r="G548" s="196"/>
      <c r="H548" s="196"/>
      <c r="I548" s="196"/>
      <c r="J548" s="196"/>
      <c r="K548" s="196"/>
      <c r="L548" s="176"/>
    </row>
  </sheetData>
  <sheetProtection algorithmName="SHA-512" hashValue="iAVUMqsA3jWIKDmnG7FJyKOQ0Tni01AYsrd5kw1v4md5vPWe+Ho7vRkMLHdgxZshjqmRluIQ6v+lm/HDKYARyg==" saltValue="8s5Kc/+iLTWTj/cA9nGsIA==" spinCount="100000" sheet="1" formatColumns="0" autoFilter="0"/>
  <mergeCells count="2">
    <mergeCell ref="B12:J12"/>
    <mergeCell ref="B548:K548"/>
  </mergeCells>
  <phoneticPr fontId="7" type="noConversion"/>
  <conditionalFormatting sqref="C1:C1048576">
    <cfRule type="duplicateValues" dxfId="844" priority="1"/>
  </conditionalFormatting>
  <conditionalFormatting sqref="C13:C14">
    <cfRule type="duplicateValues" dxfId="843" priority="4435"/>
  </conditionalFormatting>
  <conditionalFormatting sqref="C15:C33">
    <cfRule type="duplicateValues" dxfId="842" priority="188"/>
    <cfRule type="duplicateValues" dxfId="841" priority="191"/>
    <cfRule type="duplicateValues" dxfId="840" priority="192"/>
    <cfRule type="duplicateValues" dxfId="839" priority="193"/>
    <cfRule type="duplicateValues" dxfId="838" priority="194"/>
    <cfRule type="duplicateValues" dxfId="837" priority="195"/>
    <cfRule type="duplicateValues" dxfId="836" priority="196"/>
    <cfRule type="duplicateValues" dxfId="835" priority="197"/>
    <cfRule type="duplicateValues" dxfId="834" priority="198"/>
    <cfRule type="duplicateValues" dxfId="833" priority="199"/>
    <cfRule type="duplicateValues" dxfId="832" priority="200"/>
  </conditionalFormatting>
  <conditionalFormatting sqref="C24">
    <cfRule type="duplicateValues" dxfId="831" priority="189"/>
  </conditionalFormatting>
  <conditionalFormatting sqref="C26 C31 C18 C33 C16 C20:C22 C28:C29">
    <cfRule type="duplicateValues" dxfId="830" priority="190"/>
  </conditionalFormatting>
  <conditionalFormatting sqref="C34:C47">
    <cfRule type="duplicateValues" dxfId="829" priority="168"/>
    <cfRule type="duplicateValues" dxfId="828" priority="169"/>
    <cfRule type="duplicateValues" dxfId="827" priority="170"/>
    <cfRule type="duplicateValues" dxfId="826" priority="171"/>
    <cfRule type="duplicateValues" dxfId="825" priority="172"/>
    <cfRule type="duplicateValues" dxfId="824" priority="173"/>
    <cfRule type="duplicateValues" dxfId="823" priority="174"/>
    <cfRule type="duplicateValues" dxfId="822" priority="175"/>
    <cfRule type="duplicateValues" dxfId="821" priority="176"/>
    <cfRule type="duplicateValues" dxfId="820" priority="4753"/>
  </conditionalFormatting>
  <conditionalFormatting sqref="C37">
    <cfRule type="duplicateValues" dxfId="819" priority="177"/>
    <cfRule type="duplicateValues" dxfId="818" priority="178"/>
  </conditionalFormatting>
  <conditionalFormatting sqref="C39">
    <cfRule type="duplicateValues" dxfId="817" priority="162"/>
  </conditionalFormatting>
  <conditionalFormatting sqref="C45 C35:C36 C38 C40:C43 C47">
    <cfRule type="duplicateValues" dxfId="816" priority="163"/>
  </conditionalFormatting>
  <conditionalFormatting sqref="C46 C44 C42 C38:C40 C36 C34">
    <cfRule type="duplicateValues" dxfId="815" priority="164"/>
  </conditionalFormatting>
  <conditionalFormatting sqref="C46">
    <cfRule type="duplicateValues" dxfId="814" priority="165"/>
  </conditionalFormatting>
  <conditionalFormatting sqref="C49:C54">
    <cfRule type="duplicateValues" dxfId="813" priority="152"/>
  </conditionalFormatting>
  <conditionalFormatting sqref="C49:C60">
    <cfRule type="duplicateValues" dxfId="812" priority="147"/>
    <cfRule type="duplicateValues" dxfId="811" priority="150"/>
  </conditionalFormatting>
  <conditionalFormatting sqref="C50 C52 C54">
    <cfRule type="duplicateValues" dxfId="810" priority="160"/>
  </conditionalFormatting>
  <conditionalFormatting sqref="C61 C48 C92">
    <cfRule type="duplicateValues" dxfId="809" priority="4754"/>
    <cfRule type="duplicateValues" dxfId="808" priority="4765"/>
    <cfRule type="duplicateValues" dxfId="807" priority="4766"/>
    <cfRule type="duplicateValues" dxfId="806" priority="4767"/>
    <cfRule type="duplicateValues" dxfId="805" priority="4768"/>
    <cfRule type="duplicateValues" dxfId="804" priority="4769"/>
    <cfRule type="duplicateValues" dxfId="803" priority="4770"/>
    <cfRule type="duplicateValues" dxfId="802" priority="4771"/>
  </conditionalFormatting>
  <conditionalFormatting sqref="C61 C48">
    <cfRule type="duplicateValues" dxfId="801" priority="3316"/>
    <cfRule type="duplicateValues" dxfId="800" priority="3567"/>
  </conditionalFormatting>
  <conditionalFormatting sqref="C62 C69:C75">
    <cfRule type="duplicateValues" dxfId="799" priority="138"/>
  </conditionalFormatting>
  <conditionalFormatting sqref="C62">
    <cfRule type="duplicateValues" dxfId="798" priority="130"/>
  </conditionalFormatting>
  <conditionalFormatting sqref="C62:C85 C87:C91">
    <cfRule type="duplicateValues" dxfId="797" priority="137"/>
    <cfRule type="duplicateValues" dxfId="796" priority="139"/>
    <cfRule type="duplicateValues" dxfId="795" priority="140"/>
    <cfRule type="duplicateValues" dxfId="794" priority="141"/>
    <cfRule type="duplicateValues" dxfId="793" priority="142"/>
    <cfRule type="duplicateValues" dxfId="792" priority="143"/>
    <cfRule type="duplicateValues" dxfId="791" priority="144"/>
  </conditionalFormatting>
  <conditionalFormatting sqref="C62:C91">
    <cfRule type="duplicateValues" dxfId="790" priority="125"/>
  </conditionalFormatting>
  <conditionalFormatting sqref="C63:C66">
    <cfRule type="duplicateValues" dxfId="789" priority="131"/>
  </conditionalFormatting>
  <conditionalFormatting sqref="C67:C68">
    <cfRule type="duplicateValues" dxfId="788" priority="132"/>
  </conditionalFormatting>
  <conditionalFormatting sqref="C69">
    <cfRule type="duplicateValues" dxfId="787" priority="128"/>
    <cfRule type="duplicateValues" dxfId="786" priority="129"/>
  </conditionalFormatting>
  <conditionalFormatting sqref="C69:C79 C62:C66">
    <cfRule type="duplicateValues" dxfId="785" priority="145"/>
  </conditionalFormatting>
  <conditionalFormatting sqref="C74">
    <cfRule type="duplicateValues" dxfId="784" priority="146"/>
  </conditionalFormatting>
  <conditionalFormatting sqref="C75">
    <cfRule type="duplicateValues" dxfId="783" priority="126"/>
    <cfRule type="duplicateValues" dxfId="782" priority="127"/>
    <cfRule type="duplicateValues" dxfId="781" priority="133"/>
  </conditionalFormatting>
  <conditionalFormatting sqref="C76:C79">
    <cfRule type="duplicateValues" dxfId="780" priority="134"/>
  </conditionalFormatting>
  <conditionalFormatting sqref="C80:C85 C87:C91">
    <cfRule type="duplicateValues" dxfId="779" priority="135"/>
  </conditionalFormatting>
  <conditionalFormatting sqref="C87:C91 C62:C85">
    <cfRule type="duplicateValues" dxfId="778" priority="136"/>
  </conditionalFormatting>
  <conditionalFormatting sqref="C92">
    <cfRule type="duplicateValues" dxfId="777" priority="4757"/>
  </conditionalFormatting>
  <conditionalFormatting sqref="C93:C100">
    <cfRule type="duplicateValues" dxfId="776" priority="4460"/>
    <cfRule type="duplicateValues" dxfId="775" priority="4461"/>
    <cfRule type="duplicateValues" dxfId="774" priority="4462"/>
    <cfRule type="duplicateValues" dxfId="773" priority="4463"/>
    <cfRule type="duplicateValues" dxfId="772" priority="4464"/>
    <cfRule type="duplicateValues" dxfId="771" priority="4465"/>
    <cfRule type="duplicateValues" dxfId="770" priority="4466"/>
    <cfRule type="duplicateValues" dxfId="769" priority="4467"/>
    <cfRule type="duplicateValues" dxfId="768" priority="4468"/>
    <cfRule type="duplicateValues" dxfId="767" priority="4469"/>
    <cfRule type="duplicateValues" dxfId="766" priority="4510"/>
  </conditionalFormatting>
  <conditionalFormatting sqref="C102:C106 C108:C111">
    <cfRule type="duplicateValues" dxfId="765" priority="4516"/>
  </conditionalFormatting>
  <conditionalFormatting sqref="C107">
    <cfRule type="duplicateValues" dxfId="764" priority="4518"/>
  </conditionalFormatting>
  <conditionalFormatting sqref="C118">
    <cfRule type="duplicateValues" dxfId="763" priority="4519"/>
    <cfRule type="duplicateValues" dxfId="762" priority="4520"/>
    <cfRule type="duplicateValues" dxfId="761" priority="4521"/>
    <cfRule type="duplicateValues" dxfId="760" priority="4522"/>
    <cfRule type="duplicateValues" dxfId="759" priority="4523"/>
    <cfRule type="duplicateValues" dxfId="758" priority="4524"/>
    <cfRule type="duplicateValues" dxfId="757" priority="4525"/>
    <cfRule type="duplicateValues" dxfId="756" priority="4526"/>
    <cfRule type="duplicateValues" dxfId="755" priority="4527"/>
    <cfRule type="duplicateValues" dxfId="754" priority="4528"/>
    <cfRule type="duplicateValues" dxfId="753" priority="4529"/>
  </conditionalFormatting>
  <conditionalFormatting sqref="C159">
    <cfRule type="duplicateValues" dxfId="752" priority="109"/>
    <cfRule type="duplicateValues" dxfId="751" priority="110"/>
    <cfRule type="duplicateValues" dxfId="750" priority="111"/>
    <cfRule type="duplicateValues" dxfId="749" priority="112"/>
  </conditionalFormatting>
  <conditionalFormatting sqref="C159:C179">
    <cfRule type="duplicateValues" dxfId="748" priority="5617"/>
  </conditionalFormatting>
  <conditionalFormatting sqref="C165">
    <cfRule type="duplicateValues" dxfId="747" priority="105"/>
    <cfRule type="duplicateValues" dxfId="746" priority="106"/>
    <cfRule type="duplicateValues" dxfId="745" priority="107"/>
    <cfRule type="duplicateValues" dxfId="744" priority="108"/>
  </conditionalFormatting>
  <conditionalFormatting sqref="C176">
    <cfRule type="duplicateValues" dxfId="743" priority="113"/>
  </conditionalFormatting>
  <conditionalFormatting sqref="C177:C179 C160:C164 C166:C175">
    <cfRule type="duplicateValues" dxfId="742" priority="114"/>
    <cfRule type="duplicateValues" dxfId="741" priority="115"/>
    <cfRule type="duplicateValues" dxfId="740" priority="116"/>
    <cfRule type="duplicateValues" dxfId="739" priority="117"/>
    <cfRule type="duplicateValues" dxfId="738" priority="118"/>
    <cfRule type="duplicateValues" dxfId="737" priority="119"/>
    <cfRule type="duplicateValues" dxfId="736" priority="120"/>
    <cfRule type="duplicateValues" dxfId="735" priority="121"/>
    <cfRule type="duplicateValues" dxfId="734" priority="122"/>
    <cfRule type="duplicateValues" dxfId="733" priority="123"/>
    <cfRule type="duplicateValues" dxfId="732" priority="124"/>
  </conditionalFormatting>
  <conditionalFormatting sqref="C213:C214">
    <cfRule type="duplicateValues" dxfId="731" priority="4669"/>
    <cfRule type="duplicateValues" dxfId="730" priority="4670"/>
    <cfRule type="duplicateValues" dxfId="729" priority="4671"/>
  </conditionalFormatting>
  <conditionalFormatting sqref="C215 C191:C193">
    <cfRule type="duplicateValues" dxfId="728" priority="4533"/>
    <cfRule type="duplicateValues" dxfId="727" priority="4534"/>
  </conditionalFormatting>
  <conditionalFormatting sqref="C215">
    <cfRule type="duplicateValues" dxfId="726" priority="4537"/>
  </conditionalFormatting>
  <conditionalFormatting sqref="C227:C242">
    <cfRule type="duplicateValues" dxfId="725" priority="240"/>
    <cfRule type="duplicateValues" dxfId="724" priority="241"/>
    <cfRule type="duplicateValues" dxfId="723" priority="242"/>
    <cfRule type="duplicateValues" dxfId="722" priority="243"/>
    <cfRule type="duplicateValues" dxfId="721" priority="244"/>
    <cfRule type="duplicateValues" dxfId="720" priority="245"/>
    <cfRule type="duplicateValues" dxfId="719" priority="246"/>
    <cfRule type="duplicateValues" dxfId="718" priority="247"/>
    <cfRule type="duplicateValues" dxfId="717" priority="248"/>
    <cfRule type="duplicateValues" dxfId="716" priority="249"/>
  </conditionalFormatting>
  <conditionalFormatting sqref="C265">
    <cfRule type="duplicateValues" dxfId="715" priority="4548"/>
    <cfRule type="duplicateValues" dxfId="714" priority="4549"/>
    <cfRule type="duplicateValues" dxfId="713" priority="4550"/>
  </conditionalFormatting>
  <conditionalFormatting sqref="C271:C285">
    <cfRule type="duplicateValues" dxfId="712" priority="80"/>
    <cfRule type="duplicateValues" dxfId="711" priority="81"/>
    <cfRule type="duplicateValues" dxfId="710" priority="82"/>
    <cfRule type="duplicateValues" dxfId="709" priority="83"/>
    <cfRule type="duplicateValues" dxfId="708" priority="84"/>
    <cfRule type="duplicateValues" dxfId="707" priority="85"/>
    <cfRule type="duplicateValues" dxfId="706" priority="86"/>
    <cfRule type="duplicateValues" dxfId="705" priority="87"/>
    <cfRule type="duplicateValues" dxfId="704" priority="88"/>
    <cfRule type="duplicateValues" dxfId="703" priority="89"/>
    <cfRule type="duplicateValues" dxfId="702" priority="90"/>
    <cfRule type="duplicateValues" dxfId="701" priority="91"/>
  </conditionalFormatting>
  <conditionalFormatting sqref="C286">
    <cfRule type="duplicateValues" dxfId="700" priority="4551"/>
    <cfRule type="duplicateValues" dxfId="699" priority="4552"/>
    <cfRule type="duplicateValues" dxfId="698" priority="4553"/>
  </conditionalFormatting>
  <conditionalFormatting sqref="C287">
    <cfRule type="duplicateValues" dxfId="697" priority="4554"/>
    <cfRule type="duplicateValues" dxfId="696" priority="4555"/>
    <cfRule type="duplicateValues" dxfId="695" priority="4556"/>
    <cfRule type="duplicateValues" dxfId="694" priority="4557"/>
  </conditionalFormatting>
  <conditionalFormatting sqref="C340">
    <cfRule type="duplicateValues" dxfId="693" priority="4558"/>
    <cfRule type="duplicateValues" dxfId="692" priority="4559"/>
    <cfRule type="duplicateValues" dxfId="691" priority="4560"/>
  </conditionalFormatting>
  <conditionalFormatting sqref="C358">
    <cfRule type="duplicateValues" dxfId="690" priority="39"/>
  </conditionalFormatting>
  <conditionalFormatting sqref="C359:C361 C363:C370">
    <cfRule type="duplicateValues" dxfId="689" priority="2"/>
    <cfRule type="duplicateValues" dxfId="688" priority="3"/>
    <cfRule type="duplicateValues" dxfId="687" priority="4"/>
    <cfRule type="duplicateValues" dxfId="686" priority="5"/>
    <cfRule type="duplicateValues" dxfId="685" priority="6"/>
    <cfRule type="duplicateValues" dxfId="684" priority="7"/>
    <cfRule type="duplicateValues" dxfId="683" priority="8"/>
    <cfRule type="duplicateValues" dxfId="682" priority="9"/>
    <cfRule type="duplicateValues" dxfId="681" priority="10"/>
  </conditionalFormatting>
  <conditionalFormatting sqref="C359:C370">
    <cfRule type="duplicateValues" dxfId="680" priority="11"/>
    <cfRule type="duplicateValues" dxfId="679" priority="12"/>
    <cfRule type="duplicateValues" dxfId="678" priority="13"/>
    <cfRule type="duplicateValues" dxfId="677" priority="14"/>
  </conditionalFormatting>
  <conditionalFormatting sqref="C371">
    <cfRule type="duplicateValues" dxfId="676" priority="38"/>
  </conditionalFormatting>
  <conditionalFormatting sqref="C371:C463 C358">
    <cfRule type="duplicateValues" dxfId="675" priority="5611"/>
  </conditionalFormatting>
  <conditionalFormatting sqref="C384">
    <cfRule type="duplicateValues" dxfId="674" priority="36"/>
  </conditionalFormatting>
  <conditionalFormatting sqref="C385:C389">
    <cfRule type="duplicateValues" dxfId="673" priority="35"/>
  </conditionalFormatting>
  <conditionalFormatting sqref="C400">
    <cfRule type="duplicateValues" dxfId="672" priority="37"/>
  </conditionalFormatting>
  <conditionalFormatting sqref="C413">
    <cfRule type="duplicateValues" dxfId="671" priority="34"/>
  </conditionalFormatting>
  <conditionalFormatting sqref="C414:C418">
    <cfRule type="duplicateValues" dxfId="670" priority="32"/>
    <cfRule type="duplicateValues" dxfId="669" priority="33"/>
  </conditionalFormatting>
  <conditionalFormatting sqref="C419:C428 C401:C412 C372:C383 C390:C399">
    <cfRule type="duplicateValues" dxfId="668" priority="51"/>
  </conditionalFormatting>
  <conditionalFormatting sqref="C429">
    <cfRule type="duplicateValues" dxfId="667" priority="40"/>
  </conditionalFormatting>
  <conditionalFormatting sqref="C431:C432">
    <cfRule type="duplicateValues" dxfId="666" priority="15"/>
  </conditionalFormatting>
  <conditionalFormatting sqref="C434:C441">
    <cfRule type="duplicateValues" dxfId="665" priority="52"/>
  </conditionalFormatting>
  <conditionalFormatting sqref="C442">
    <cfRule type="duplicateValues" dxfId="664" priority="30"/>
  </conditionalFormatting>
  <conditionalFormatting sqref="C446:C448">
    <cfRule type="duplicateValues" dxfId="663" priority="17"/>
  </conditionalFormatting>
  <conditionalFormatting sqref="C465:C487">
    <cfRule type="duplicateValues" dxfId="662" priority="5612"/>
    <cfRule type="duplicateValues" dxfId="661" priority="5613"/>
  </conditionalFormatting>
  <conditionalFormatting sqref="C493">
    <cfRule type="duplicateValues" dxfId="660" priority="4575"/>
  </conditionalFormatting>
  <conditionalFormatting sqref="C494:C495">
    <cfRule type="duplicateValues" dxfId="659" priority="4576"/>
  </conditionalFormatting>
  <conditionalFormatting sqref="C496">
    <cfRule type="duplicateValues" dxfId="658" priority="4577"/>
    <cfRule type="duplicateValues" dxfId="657" priority="4578"/>
    <cfRule type="duplicateValues" dxfId="656" priority="4579"/>
  </conditionalFormatting>
  <conditionalFormatting sqref="C498:C499 C501:C508 C510:C515">
    <cfRule type="duplicateValues" dxfId="655" priority="4580"/>
    <cfRule type="duplicateValues" dxfId="654" priority="4581"/>
  </conditionalFormatting>
  <conditionalFormatting sqref="C500">
    <cfRule type="duplicateValues" dxfId="653" priority="4586"/>
    <cfRule type="duplicateValues" dxfId="652" priority="4587"/>
  </conditionalFormatting>
  <conditionalFormatting sqref="C509">
    <cfRule type="duplicateValues" dxfId="651" priority="4588"/>
    <cfRule type="duplicateValues" dxfId="650" priority="4589"/>
  </conditionalFormatting>
  <conditionalFormatting sqref="C515">
    <cfRule type="duplicateValues" dxfId="649" priority="4590"/>
    <cfRule type="duplicateValues" dxfId="648" priority="4591"/>
    <cfRule type="duplicateValues" dxfId="647" priority="4592"/>
    <cfRule type="duplicateValues" dxfId="646" priority="4593"/>
    <cfRule type="duplicateValues" dxfId="645" priority="4594"/>
  </conditionalFormatting>
  <conditionalFormatting sqref="C516">
    <cfRule type="duplicateValues" dxfId="644" priority="4595"/>
    <cfRule type="duplicateValues" dxfId="643" priority="4596"/>
  </conditionalFormatting>
  <conditionalFormatting sqref="C524">
    <cfRule type="duplicateValues" dxfId="642" priority="4597"/>
    <cfRule type="duplicateValues" dxfId="641" priority="4598"/>
  </conditionalFormatting>
  <conditionalFormatting sqref="C524:C545 C243:C270 C288:C357 C119:C158 C48 C61 C92:C117 C180:C226 C286 C464:C516">
    <cfRule type="duplicateValues" dxfId="640" priority="3490"/>
  </conditionalFormatting>
  <conditionalFormatting sqref="C524:C545 C243:C270 C288:C357 C119:C158 C101:C117 C180:C226 C286 C464:C516">
    <cfRule type="duplicateValues" dxfId="639" priority="3505"/>
  </conditionalFormatting>
  <conditionalFormatting sqref="C527">
    <cfRule type="duplicateValues" dxfId="638" priority="4599"/>
    <cfRule type="duplicateValues" dxfId="637" priority="4600"/>
  </conditionalFormatting>
  <conditionalFormatting sqref="C534">
    <cfRule type="duplicateValues" dxfId="636" priority="4601"/>
    <cfRule type="duplicateValues" dxfId="635" priority="4602"/>
  </conditionalFormatting>
  <conditionalFormatting sqref="C535:C537 C464 C5:C11 C525:C526 C13:C14 C528:C533 C488:C492 C101:C117 C496:C497 C243:C270 C288:C357 C119:C158 C539:C547 C180:C212 C215:C226 C286">
    <cfRule type="duplicateValues" dxfId="634" priority="4431"/>
  </conditionalFormatting>
  <conditionalFormatting sqref="C535:C537 C525:C526 C464 C101 C528:C533 C194:C211 C488:C492 C112:C117 C496:C497 C243:C270 C288:C357 C119:C158 C180:C190 C539:C545 C216:C226 C286">
    <cfRule type="duplicateValues" dxfId="633" priority="3522"/>
  </conditionalFormatting>
  <conditionalFormatting sqref="C538">
    <cfRule type="duplicateValues" dxfId="632" priority="4634"/>
    <cfRule type="duplicateValues" dxfId="631" priority="4635"/>
  </conditionalFormatting>
  <conditionalFormatting sqref="C60:D60 C49:C59">
    <cfRule type="duplicateValues" dxfId="630" priority="151"/>
    <cfRule type="duplicateValues" dxfId="629" priority="153"/>
    <cfRule type="duplicateValues" dxfId="628" priority="154"/>
    <cfRule type="duplicateValues" dxfId="627" priority="155"/>
    <cfRule type="duplicateValues" dxfId="626" priority="156"/>
    <cfRule type="duplicateValues" dxfId="625" priority="157"/>
    <cfRule type="duplicateValues" dxfId="624" priority="158"/>
    <cfRule type="duplicateValues" dxfId="623" priority="159"/>
  </conditionalFormatting>
  <conditionalFormatting sqref="C60:D60 C55:C59">
    <cfRule type="duplicateValues" dxfId="622" priority="148"/>
  </conditionalFormatting>
  <conditionalFormatting sqref="C60:D60">
    <cfRule type="duplicateValues" dxfId="621" priority="149"/>
  </conditionalFormatting>
  <conditionalFormatting sqref="C430:D430 D431:D432">
    <cfRule type="duplicateValues" dxfId="620" priority="31"/>
  </conditionalFormatting>
  <conditionalFormatting sqref="C433:D433 D434:D441">
    <cfRule type="duplicateValues" dxfId="619" priority="53"/>
  </conditionalFormatting>
  <conditionalFormatting sqref="C443:D445 C358 C371:C429 C442 C446:C448 C449:D463 C430:D441">
    <cfRule type="duplicateValues" dxfId="618" priority="5561"/>
    <cfRule type="duplicateValues" dxfId="617" priority="5568"/>
    <cfRule type="duplicateValues" dxfId="616" priority="5569"/>
    <cfRule type="duplicateValues" dxfId="615" priority="5570"/>
    <cfRule type="duplicateValues" dxfId="614" priority="5571"/>
    <cfRule type="duplicateValues" dxfId="613" priority="5572"/>
    <cfRule type="duplicateValues" dxfId="612" priority="5573"/>
  </conditionalFormatting>
  <conditionalFormatting sqref="C443:D445 C358 C442 C446:C448 C449:D463 C430:D441 C371:C429">
    <cfRule type="duplicateValues" dxfId="611" priority="5554"/>
  </conditionalFormatting>
  <conditionalFormatting sqref="C443:D445">
    <cfRule type="duplicateValues" dxfId="610" priority="29"/>
    <cfRule type="duplicateValues" dxfId="609" priority="42"/>
    <cfRule type="duplicateValues" dxfId="608" priority="50"/>
  </conditionalFormatting>
  <conditionalFormatting sqref="C449:D463">
    <cfRule type="duplicateValues" dxfId="607" priority="5610"/>
  </conditionalFormatting>
  <conditionalFormatting sqref="D446:D448">
    <cfRule type="duplicateValues" dxfId="606" priority="18"/>
    <cfRule type="duplicateValues" dxfId="605" priority="19"/>
    <cfRule type="duplicateValues" dxfId="604" priority="20"/>
    <cfRule type="duplicateValues" dxfId="603" priority="21"/>
    <cfRule type="duplicateValues" dxfId="602" priority="22"/>
    <cfRule type="duplicateValues" dxfId="601" priority="23"/>
    <cfRule type="duplicateValues" dxfId="600" priority="24"/>
    <cfRule type="duplicateValues" dxfId="599" priority="25"/>
    <cfRule type="duplicateValues" dxfId="598" priority="26"/>
    <cfRule type="duplicateValues" dxfId="597" priority="27"/>
    <cfRule type="duplicateValues" dxfId="596" priority="28"/>
  </conditionalFormatting>
  <pageMargins left="0.25" right="0.25" top="0.75" bottom="0.75" header="0.3" footer="0.3"/>
  <pageSetup paperSize="9" scale="1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411"/>
  <sheetViews>
    <sheetView workbookViewId="0">
      <selection activeCell="G9" sqref="G9"/>
    </sheetView>
  </sheetViews>
  <sheetFormatPr defaultColWidth="9.140625" defaultRowHeight="15"/>
  <cols>
    <col min="1" max="1" width="21.140625" style="9" bestFit="1" customWidth="1"/>
    <col min="2" max="2" width="58.7109375" style="8" bestFit="1" customWidth="1"/>
    <col min="3" max="3" width="5.7109375" style="8" bestFit="1" customWidth="1"/>
    <col min="4" max="4" width="5.42578125" style="8" bestFit="1" customWidth="1"/>
    <col min="5" max="5" width="11" style="69" bestFit="1" customWidth="1"/>
    <col min="6" max="6" width="21.5703125" bestFit="1" customWidth="1"/>
    <col min="11" max="16384" width="9.140625" style="1"/>
  </cols>
  <sheetData>
    <row r="1" spans="1:6" ht="33.75">
      <c r="A1" s="11" t="s">
        <v>142</v>
      </c>
      <c r="B1" s="11" t="s">
        <v>471</v>
      </c>
      <c r="C1" s="12" t="s">
        <v>472</v>
      </c>
      <c r="D1" s="13" t="s">
        <v>473</v>
      </c>
      <c r="E1" s="14" t="s">
        <v>474</v>
      </c>
      <c r="F1" s="48" t="s">
        <v>936</v>
      </c>
    </row>
    <row r="2" spans="1:6">
      <c r="A2" s="60" t="s">
        <v>843</v>
      </c>
      <c r="B2" s="61" t="s">
        <v>668</v>
      </c>
      <c r="C2" s="10"/>
      <c r="D2" s="47"/>
      <c r="E2" s="17"/>
    </row>
    <row r="3" spans="1:6">
      <c r="A3" s="49" t="s">
        <v>688</v>
      </c>
      <c r="B3" s="4" t="s">
        <v>526</v>
      </c>
      <c r="C3" s="50"/>
      <c r="D3" s="51"/>
      <c r="E3" s="33"/>
    </row>
    <row r="4" spans="1:6">
      <c r="A4" s="23" t="s">
        <v>689</v>
      </c>
      <c r="B4" s="23" t="s">
        <v>690</v>
      </c>
      <c r="C4" s="24">
        <v>0.76</v>
      </c>
      <c r="D4" s="25">
        <v>0</v>
      </c>
      <c r="E4" s="21">
        <v>418</v>
      </c>
    </row>
    <row r="5" spans="1:6">
      <c r="A5" s="52" t="s">
        <v>691</v>
      </c>
      <c r="B5" s="4" t="s">
        <v>560</v>
      </c>
      <c r="C5" s="50"/>
      <c r="D5" s="51"/>
      <c r="E5" s="33"/>
    </row>
    <row r="6" spans="1:6">
      <c r="A6" s="26" t="s">
        <v>403</v>
      </c>
      <c r="B6" s="26" t="s">
        <v>528</v>
      </c>
      <c r="C6" s="24">
        <v>0.79600000000000004</v>
      </c>
      <c r="D6" s="25">
        <v>0</v>
      </c>
      <c r="E6" s="21">
        <v>437.8</v>
      </c>
    </row>
    <row r="7" spans="1:6">
      <c r="A7" s="52" t="s">
        <v>692</v>
      </c>
      <c r="B7" s="4" t="s">
        <v>525</v>
      </c>
      <c r="C7" s="15"/>
      <c r="D7" s="16"/>
      <c r="E7" s="17"/>
    </row>
    <row r="8" spans="1:6">
      <c r="A8" s="23" t="s">
        <v>762</v>
      </c>
      <c r="B8" s="23" t="s">
        <v>763</v>
      </c>
      <c r="C8" s="24">
        <v>0.7</v>
      </c>
      <c r="D8" s="25">
        <v>0</v>
      </c>
      <c r="E8" s="21">
        <v>311.5</v>
      </c>
    </row>
    <row r="9" spans="1:6">
      <c r="A9" s="52" t="s">
        <v>693</v>
      </c>
      <c r="B9" s="5" t="s">
        <v>533</v>
      </c>
      <c r="C9" s="15"/>
      <c r="D9" s="16"/>
      <c r="E9" s="17"/>
    </row>
    <row r="10" spans="1:6">
      <c r="A10" s="18" t="s">
        <v>764</v>
      </c>
      <c r="B10" s="18" t="s">
        <v>765</v>
      </c>
      <c r="C10" s="24">
        <v>0.7</v>
      </c>
      <c r="D10" s="25">
        <v>0</v>
      </c>
      <c r="E10" s="21">
        <v>311.5</v>
      </c>
    </row>
    <row r="11" spans="1:6">
      <c r="A11" s="18" t="s">
        <v>766</v>
      </c>
      <c r="B11" s="18" t="s">
        <v>767</v>
      </c>
      <c r="C11" s="24">
        <v>0.7</v>
      </c>
      <c r="D11" s="25">
        <v>0</v>
      </c>
      <c r="E11" s="21">
        <v>311.5</v>
      </c>
    </row>
    <row r="12" spans="1:6">
      <c r="A12" s="49" t="s">
        <v>694</v>
      </c>
      <c r="B12" s="4" t="s">
        <v>534</v>
      </c>
      <c r="C12" s="50"/>
      <c r="D12" s="51"/>
      <c r="E12" s="33"/>
    </row>
    <row r="13" spans="1:6">
      <c r="A13" s="36" t="s">
        <v>768</v>
      </c>
      <c r="B13" s="35" t="s">
        <v>769</v>
      </c>
      <c r="C13" s="24">
        <v>0.7</v>
      </c>
      <c r="D13" s="25">
        <v>0</v>
      </c>
      <c r="E13" s="21">
        <v>311.5</v>
      </c>
    </row>
    <row r="14" spans="1:6">
      <c r="A14" s="49" t="s">
        <v>695</v>
      </c>
      <c r="B14" s="4" t="s">
        <v>524</v>
      </c>
      <c r="C14" s="50"/>
      <c r="D14" s="51"/>
      <c r="E14" s="33"/>
    </row>
    <row r="15" spans="1:6">
      <c r="A15" s="26" t="s">
        <v>875</v>
      </c>
      <c r="B15" s="28" t="s">
        <v>532</v>
      </c>
      <c r="C15" s="24">
        <v>0.70996610169491525</v>
      </c>
      <c r="D15" s="25">
        <v>0</v>
      </c>
      <c r="E15" s="21">
        <v>418.88</v>
      </c>
    </row>
    <row r="16" spans="1:6">
      <c r="A16" s="49" t="s">
        <v>696</v>
      </c>
      <c r="B16" s="4" t="s">
        <v>527</v>
      </c>
      <c r="C16" s="50"/>
      <c r="D16" s="51"/>
      <c r="E16" s="33"/>
    </row>
    <row r="17" spans="1:10">
      <c r="A17" s="27" t="s">
        <v>271</v>
      </c>
      <c r="B17" s="23" t="s">
        <v>449</v>
      </c>
      <c r="C17" s="24">
        <v>0.76400000000000001</v>
      </c>
      <c r="D17" s="25">
        <v>0</v>
      </c>
      <c r="E17" s="21">
        <v>420.2</v>
      </c>
    </row>
    <row r="18" spans="1:10">
      <c r="A18" s="49" t="s">
        <v>697</v>
      </c>
      <c r="B18" s="4" t="s">
        <v>535</v>
      </c>
      <c r="C18" s="50"/>
      <c r="D18" s="51"/>
      <c r="E18" s="33"/>
    </row>
    <row r="19" spans="1:10">
      <c r="A19" s="27" t="s">
        <v>876</v>
      </c>
      <c r="B19" s="23" t="s">
        <v>906</v>
      </c>
      <c r="C19" s="24">
        <v>0.78</v>
      </c>
      <c r="D19" s="25">
        <v>0</v>
      </c>
      <c r="E19" s="21">
        <v>429</v>
      </c>
    </row>
    <row r="20" spans="1:10">
      <c r="A20" s="6" t="s">
        <v>698</v>
      </c>
      <c r="B20" s="7" t="s">
        <v>551</v>
      </c>
      <c r="C20" s="50"/>
      <c r="D20" s="51"/>
      <c r="E20" s="33"/>
    </row>
    <row r="21" spans="1:10">
      <c r="A21" s="23" t="s">
        <v>361</v>
      </c>
      <c r="B21" s="23" t="s">
        <v>467</v>
      </c>
      <c r="C21" s="24">
        <v>0.74</v>
      </c>
      <c r="D21" s="25">
        <v>0</v>
      </c>
      <c r="E21" s="21">
        <v>407</v>
      </c>
    </row>
    <row r="22" spans="1:10" s="2" customFormat="1">
      <c r="A22" s="6" t="s">
        <v>699</v>
      </c>
      <c r="B22" s="7" t="s">
        <v>530</v>
      </c>
      <c r="C22" s="50"/>
      <c r="D22" s="51"/>
      <c r="E22" s="33"/>
      <c r="F22"/>
      <c r="G22"/>
      <c r="H22"/>
      <c r="I22"/>
      <c r="J22"/>
    </row>
    <row r="23" spans="1:10">
      <c r="A23" s="23" t="s">
        <v>770</v>
      </c>
      <c r="B23" s="23" t="s">
        <v>771</v>
      </c>
      <c r="C23" s="24">
        <v>0.68</v>
      </c>
      <c r="D23" s="25">
        <v>0</v>
      </c>
      <c r="E23" s="21">
        <v>306</v>
      </c>
    </row>
    <row r="24" spans="1:10">
      <c r="A24" s="6" t="s">
        <v>700</v>
      </c>
      <c r="B24" s="7" t="s">
        <v>552</v>
      </c>
      <c r="C24" s="50"/>
      <c r="D24" s="51"/>
      <c r="E24" s="33"/>
    </row>
    <row r="25" spans="1:10">
      <c r="A25" s="23" t="s">
        <v>772</v>
      </c>
      <c r="B25" s="23" t="s">
        <v>773</v>
      </c>
      <c r="C25" s="24">
        <v>0.68</v>
      </c>
      <c r="D25" s="25">
        <v>0</v>
      </c>
      <c r="E25" s="21">
        <v>306</v>
      </c>
    </row>
    <row r="26" spans="1:10">
      <c r="A26" s="7" t="s">
        <v>701</v>
      </c>
      <c r="B26" s="7" t="s">
        <v>553</v>
      </c>
      <c r="C26" s="50"/>
      <c r="D26" s="51"/>
      <c r="E26" s="33"/>
    </row>
    <row r="27" spans="1:10">
      <c r="A27" s="26" t="s">
        <v>774</v>
      </c>
      <c r="B27" s="26" t="s">
        <v>775</v>
      </c>
      <c r="C27" s="24">
        <v>0.68</v>
      </c>
      <c r="D27" s="25">
        <v>0</v>
      </c>
      <c r="E27" s="21">
        <v>306</v>
      </c>
    </row>
    <row r="28" spans="1:10">
      <c r="A28" s="7" t="s">
        <v>702</v>
      </c>
      <c r="B28" s="7" t="s">
        <v>531</v>
      </c>
      <c r="C28" s="50"/>
      <c r="D28" s="51"/>
      <c r="E28" s="33"/>
    </row>
    <row r="29" spans="1:10">
      <c r="A29" s="26" t="s">
        <v>877</v>
      </c>
      <c r="B29" s="26" t="s">
        <v>898</v>
      </c>
      <c r="C29" s="24">
        <v>0.70399999999999996</v>
      </c>
      <c r="D29" s="25">
        <v>0</v>
      </c>
      <c r="E29" s="21">
        <v>422.4</v>
      </c>
    </row>
    <row r="30" spans="1:10">
      <c r="A30" s="7" t="s">
        <v>703</v>
      </c>
      <c r="B30" s="7" t="s">
        <v>554</v>
      </c>
      <c r="C30" s="50"/>
      <c r="D30" s="51"/>
      <c r="E30" s="33"/>
    </row>
    <row r="31" spans="1:10">
      <c r="A31" s="26" t="s">
        <v>878</v>
      </c>
      <c r="B31" s="26" t="s">
        <v>899</v>
      </c>
      <c r="C31" s="24">
        <v>0.69599999999999995</v>
      </c>
      <c r="D31" s="25">
        <v>0</v>
      </c>
      <c r="E31" s="21">
        <v>417.59999999999997</v>
      </c>
    </row>
    <row r="32" spans="1:10">
      <c r="A32" s="7" t="s">
        <v>704</v>
      </c>
      <c r="B32" s="7" t="s">
        <v>555</v>
      </c>
      <c r="C32" s="50"/>
      <c r="D32" s="51"/>
      <c r="E32" s="33"/>
    </row>
    <row r="33" spans="1:5">
      <c r="A33" s="26" t="s">
        <v>237</v>
      </c>
      <c r="B33" s="26" t="s">
        <v>529</v>
      </c>
      <c r="C33" s="24">
        <v>0.74399999999999999</v>
      </c>
      <c r="D33" s="25">
        <v>0</v>
      </c>
      <c r="E33" s="21">
        <v>409.2</v>
      </c>
    </row>
    <row r="34" spans="1:5">
      <c r="A34" s="62" t="s">
        <v>844</v>
      </c>
      <c r="B34" s="61" t="s">
        <v>669</v>
      </c>
      <c r="C34" s="15"/>
      <c r="D34" s="47"/>
      <c r="E34" s="17"/>
    </row>
    <row r="35" spans="1:5">
      <c r="A35" s="49" t="s">
        <v>705</v>
      </c>
      <c r="B35" s="4" t="s">
        <v>580</v>
      </c>
      <c r="C35" s="50"/>
      <c r="D35" s="51"/>
      <c r="E35" s="33"/>
    </row>
    <row r="36" spans="1:5">
      <c r="A36" s="27" t="s">
        <v>879</v>
      </c>
      <c r="B36" s="23" t="s">
        <v>900</v>
      </c>
      <c r="C36" s="24">
        <v>0.98</v>
      </c>
      <c r="D36" s="25">
        <v>0</v>
      </c>
      <c r="E36" s="21">
        <v>441</v>
      </c>
    </row>
    <row r="37" spans="1:5">
      <c r="A37" s="49" t="s">
        <v>706</v>
      </c>
      <c r="B37" s="4" t="s">
        <v>536</v>
      </c>
      <c r="C37" s="50"/>
      <c r="D37" s="51"/>
      <c r="E37" s="33"/>
    </row>
    <row r="38" spans="1:5">
      <c r="A38" s="27" t="s">
        <v>880</v>
      </c>
      <c r="B38" s="23" t="s">
        <v>901</v>
      </c>
      <c r="C38" s="24">
        <v>1.044</v>
      </c>
      <c r="D38" s="25">
        <v>0</v>
      </c>
      <c r="E38" s="21">
        <v>574.20000000000005</v>
      </c>
    </row>
    <row r="39" spans="1:5">
      <c r="A39" s="49" t="s">
        <v>707</v>
      </c>
      <c r="B39" s="4" t="s">
        <v>537</v>
      </c>
      <c r="C39" s="50"/>
      <c r="D39" s="51"/>
      <c r="E39" s="33"/>
    </row>
    <row r="40" spans="1:5">
      <c r="A40" s="27" t="s">
        <v>881</v>
      </c>
      <c r="B40" s="23" t="s">
        <v>902</v>
      </c>
      <c r="C40" s="24">
        <v>0.98399999999999999</v>
      </c>
      <c r="D40" s="25">
        <v>0</v>
      </c>
      <c r="E40" s="21">
        <v>585.48</v>
      </c>
    </row>
    <row r="41" spans="1:5">
      <c r="A41" s="7" t="s">
        <v>798</v>
      </c>
      <c r="B41" s="7" t="s">
        <v>556</v>
      </c>
      <c r="C41" s="50"/>
      <c r="D41" s="51"/>
      <c r="E41" s="33"/>
    </row>
    <row r="42" spans="1:5">
      <c r="A42" s="26" t="s">
        <v>428</v>
      </c>
      <c r="B42" s="26" t="s">
        <v>557</v>
      </c>
      <c r="C42" s="24">
        <v>1.024</v>
      </c>
      <c r="D42" s="25">
        <v>0</v>
      </c>
      <c r="E42" s="21">
        <v>563.20000000000005</v>
      </c>
    </row>
    <row r="43" spans="1:5">
      <c r="A43" s="7" t="s">
        <v>708</v>
      </c>
      <c r="B43" s="7" t="s">
        <v>558</v>
      </c>
      <c r="C43" s="50"/>
      <c r="D43" s="51"/>
      <c r="E43" s="33"/>
    </row>
    <row r="44" spans="1:5">
      <c r="A44" s="26" t="s">
        <v>882</v>
      </c>
      <c r="B44" s="26" t="s">
        <v>903</v>
      </c>
      <c r="C44" s="24">
        <v>0.96</v>
      </c>
      <c r="D44" s="25">
        <v>0</v>
      </c>
      <c r="E44" s="21">
        <v>432</v>
      </c>
    </row>
    <row r="45" spans="1:5">
      <c r="A45" s="7" t="s">
        <v>709</v>
      </c>
      <c r="B45" s="7" t="s">
        <v>559</v>
      </c>
      <c r="C45" s="50"/>
      <c r="D45" s="51"/>
      <c r="E45" s="33"/>
    </row>
    <row r="46" spans="1:5">
      <c r="A46" s="26" t="s">
        <v>883</v>
      </c>
      <c r="B46" s="26" t="s">
        <v>904</v>
      </c>
      <c r="C46" s="24">
        <v>0.98399999999999999</v>
      </c>
      <c r="D46" s="25">
        <v>0</v>
      </c>
      <c r="E46" s="21">
        <v>590.4</v>
      </c>
    </row>
    <row r="47" spans="1:5">
      <c r="A47" s="62" t="s">
        <v>845</v>
      </c>
      <c r="B47" s="61" t="s">
        <v>670</v>
      </c>
      <c r="C47" s="50"/>
      <c r="D47" s="53"/>
      <c r="E47" s="33"/>
    </row>
    <row r="48" spans="1:5">
      <c r="A48" s="6" t="s">
        <v>710</v>
      </c>
      <c r="B48" s="7" t="s">
        <v>451</v>
      </c>
      <c r="C48" s="50"/>
      <c r="D48" s="51"/>
      <c r="E48" s="33"/>
    </row>
    <row r="49" spans="1:5">
      <c r="A49" s="23" t="s">
        <v>358</v>
      </c>
      <c r="B49" s="23" t="s">
        <v>462</v>
      </c>
      <c r="C49" s="24">
        <v>1.5555555555555551</v>
      </c>
      <c r="D49" s="25">
        <v>0</v>
      </c>
      <c r="E49" s="21">
        <v>69.999999999999986</v>
      </c>
    </row>
    <row r="50" spans="1:5">
      <c r="A50" s="23" t="s">
        <v>359</v>
      </c>
      <c r="B50" s="23" t="s">
        <v>463</v>
      </c>
      <c r="C50" s="24">
        <v>1.1111111111111109</v>
      </c>
      <c r="D50" s="25">
        <v>0</v>
      </c>
      <c r="E50" s="21">
        <v>66.666666666666657</v>
      </c>
    </row>
    <row r="51" spans="1:5">
      <c r="A51" s="23" t="s">
        <v>355</v>
      </c>
      <c r="B51" s="23" t="s">
        <v>464</v>
      </c>
      <c r="C51" s="24">
        <v>0.92592592592592582</v>
      </c>
      <c r="D51" s="25">
        <v>0</v>
      </c>
      <c r="E51" s="21">
        <v>83.333333333333329</v>
      </c>
    </row>
    <row r="52" spans="1:5">
      <c r="A52" s="23" t="s">
        <v>184</v>
      </c>
      <c r="B52" s="23" t="s">
        <v>465</v>
      </c>
      <c r="C52" s="24">
        <v>0.88888888888888873</v>
      </c>
      <c r="D52" s="25">
        <v>0</v>
      </c>
      <c r="E52" s="21">
        <v>106.66666666666664</v>
      </c>
    </row>
    <row r="53" spans="1:5">
      <c r="A53" s="23" t="s">
        <v>96</v>
      </c>
      <c r="B53" s="23" t="s">
        <v>461</v>
      </c>
      <c r="C53" s="24">
        <v>0.88888888888888873</v>
      </c>
      <c r="D53" s="25">
        <v>0</v>
      </c>
      <c r="E53" s="21">
        <v>133.33333333333331</v>
      </c>
    </row>
    <row r="54" spans="1:5">
      <c r="A54" s="23" t="s">
        <v>360</v>
      </c>
      <c r="B54" s="23" t="s">
        <v>466</v>
      </c>
      <c r="C54" s="24">
        <v>0.7407407407407407</v>
      </c>
      <c r="D54" s="25">
        <v>0</v>
      </c>
      <c r="E54" s="21">
        <v>177.77777777777777</v>
      </c>
    </row>
    <row r="55" spans="1:5">
      <c r="A55" s="26" t="s">
        <v>417</v>
      </c>
      <c r="B55" s="28" t="s">
        <v>448</v>
      </c>
      <c r="C55" s="24">
        <v>0.7407407407407407</v>
      </c>
      <c r="D55" s="25">
        <v>0</v>
      </c>
      <c r="E55" s="21">
        <v>211.11111111111109</v>
      </c>
    </row>
    <row r="56" spans="1:5">
      <c r="A56" s="6" t="s">
        <v>711</v>
      </c>
      <c r="B56" s="7" t="s">
        <v>539</v>
      </c>
      <c r="C56" s="50"/>
      <c r="D56" s="51"/>
      <c r="E56" s="33"/>
    </row>
    <row r="57" spans="1:5">
      <c r="A57" s="27" t="s">
        <v>408</v>
      </c>
      <c r="B57" s="23" t="s">
        <v>540</v>
      </c>
      <c r="C57" s="24">
        <v>0.74074074074074059</v>
      </c>
      <c r="D57" s="25">
        <v>0</v>
      </c>
      <c r="E57" s="21">
        <v>33.333333333333329</v>
      </c>
    </row>
    <row r="58" spans="1:5">
      <c r="A58" s="27" t="s">
        <v>410</v>
      </c>
      <c r="B58" s="23" t="s">
        <v>541</v>
      </c>
      <c r="C58" s="24">
        <v>1.1111111111111109</v>
      </c>
      <c r="D58" s="25">
        <v>0</v>
      </c>
      <c r="E58" s="21">
        <v>66.666666666666657</v>
      </c>
    </row>
    <row r="59" spans="1:5">
      <c r="A59" s="27" t="s">
        <v>412</v>
      </c>
      <c r="B59" s="23" t="s">
        <v>542</v>
      </c>
      <c r="C59" s="24">
        <v>0.92592592592592582</v>
      </c>
      <c r="D59" s="25">
        <v>0</v>
      </c>
      <c r="E59" s="21">
        <v>83.333333333333329</v>
      </c>
    </row>
    <row r="60" spans="1:5">
      <c r="A60" s="27" t="s">
        <v>450</v>
      </c>
      <c r="B60" s="23" t="s">
        <v>543</v>
      </c>
      <c r="C60" s="24">
        <v>0.7407407407407407</v>
      </c>
      <c r="D60" s="25">
        <v>0</v>
      </c>
      <c r="E60" s="21">
        <v>88.888888888888886</v>
      </c>
    </row>
    <row r="61" spans="1:5">
      <c r="A61" s="26" t="s">
        <v>415</v>
      </c>
      <c r="B61" s="28" t="s">
        <v>544</v>
      </c>
      <c r="C61" s="24">
        <v>0.7407407407407407</v>
      </c>
      <c r="D61" s="25">
        <v>0</v>
      </c>
      <c r="E61" s="21">
        <v>177.77777777777777</v>
      </c>
    </row>
    <row r="62" spans="1:5">
      <c r="A62" s="6" t="s">
        <v>712</v>
      </c>
      <c r="B62" s="7" t="s">
        <v>545</v>
      </c>
      <c r="C62" s="50"/>
      <c r="D62" s="51"/>
      <c r="E62" s="33"/>
    </row>
    <row r="63" spans="1:5">
      <c r="A63" s="23" t="s">
        <v>409</v>
      </c>
      <c r="B63" s="23" t="s">
        <v>546</v>
      </c>
      <c r="C63" s="24">
        <v>0.74074074074074059</v>
      </c>
      <c r="D63" s="25">
        <v>0</v>
      </c>
      <c r="E63" s="21">
        <v>33.333333333333329</v>
      </c>
    </row>
    <row r="64" spans="1:5">
      <c r="A64" s="23" t="s">
        <v>411</v>
      </c>
      <c r="B64" s="23" t="s">
        <v>547</v>
      </c>
      <c r="C64" s="24">
        <v>1.1111111111111109</v>
      </c>
      <c r="D64" s="25">
        <v>0</v>
      </c>
      <c r="E64" s="21">
        <v>66.666666666666657</v>
      </c>
    </row>
    <row r="65" spans="1:10">
      <c r="A65" s="23" t="s">
        <v>413</v>
      </c>
      <c r="B65" s="23" t="s">
        <v>548</v>
      </c>
      <c r="C65" s="24">
        <v>0.92592592592592582</v>
      </c>
      <c r="D65" s="25">
        <v>0</v>
      </c>
      <c r="E65" s="21">
        <v>83.333333333333329</v>
      </c>
    </row>
    <row r="66" spans="1:10">
      <c r="A66" s="23" t="s">
        <v>414</v>
      </c>
      <c r="B66" s="23" t="s">
        <v>549</v>
      </c>
      <c r="C66" s="24">
        <v>0.88888888888888873</v>
      </c>
      <c r="D66" s="25">
        <v>0</v>
      </c>
      <c r="E66" s="21">
        <v>106.66666666666664</v>
      </c>
    </row>
    <row r="67" spans="1:10">
      <c r="A67" s="23" t="s">
        <v>416</v>
      </c>
      <c r="B67" s="23" t="s">
        <v>550</v>
      </c>
      <c r="C67" s="24">
        <v>0.7407407407407407</v>
      </c>
      <c r="D67" s="25">
        <v>0</v>
      </c>
      <c r="E67" s="21">
        <v>177.77777777777777</v>
      </c>
    </row>
    <row r="68" spans="1:10">
      <c r="A68" s="62" t="s">
        <v>846</v>
      </c>
      <c r="B68" s="61" t="s">
        <v>671</v>
      </c>
      <c r="C68" s="50"/>
      <c r="D68" s="53"/>
      <c r="E68" s="33"/>
    </row>
    <row r="69" spans="1:10">
      <c r="A69" s="6" t="s">
        <v>713</v>
      </c>
      <c r="B69" s="7" t="s">
        <v>538</v>
      </c>
      <c r="C69" s="50"/>
      <c r="D69" s="51"/>
      <c r="E69" s="33"/>
    </row>
    <row r="70" spans="1:10">
      <c r="A70" s="23" t="s">
        <v>855</v>
      </c>
      <c r="B70" s="27" t="s">
        <v>856</v>
      </c>
      <c r="C70" s="24" t="s">
        <v>0</v>
      </c>
      <c r="D70" s="25">
        <v>0</v>
      </c>
      <c r="E70" s="21">
        <v>5394.7368421052633</v>
      </c>
    </row>
    <row r="71" spans="1:10">
      <c r="A71" s="23" t="s">
        <v>365</v>
      </c>
      <c r="B71" s="27" t="s">
        <v>366</v>
      </c>
      <c r="C71" s="24" t="s">
        <v>0</v>
      </c>
      <c r="D71" s="25">
        <v>0</v>
      </c>
      <c r="E71" s="21">
        <v>592.31578947368428</v>
      </c>
    </row>
    <row r="72" spans="1:10">
      <c r="A72" s="23" t="s">
        <v>367</v>
      </c>
      <c r="B72" s="27" t="s">
        <v>275</v>
      </c>
      <c r="C72" s="24" t="s">
        <v>0</v>
      </c>
      <c r="D72" s="25">
        <v>0</v>
      </c>
      <c r="E72" s="21">
        <v>592.31578947368428</v>
      </c>
    </row>
    <row r="73" spans="1:10">
      <c r="A73" s="23" t="s">
        <v>368</v>
      </c>
      <c r="B73" s="27" t="s">
        <v>274</v>
      </c>
      <c r="C73" s="24" t="s">
        <v>0</v>
      </c>
      <c r="D73" s="25">
        <v>0</v>
      </c>
      <c r="E73" s="21">
        <v>592.31578947368428</v>
      </c>
    </row>
    <row r="74" spans="1:10">
      <c r="A74" s="23" t="s">
        <v>369</v>
      </c>
      <c r="B74" s="27" t="s">
        <v>276</v>
      </c>
      <c r="C74" s="24" t="s">
        <v>0</v>
      </c>
      <c r="D74" s="25">
        <v>0</v>
      </c>
      <c r="E74" s="21">
        <v>592.31578947368428</v>
      </c>
    </row>
    <row r="75" spans="1:10" s="2" customFormat="1">
      <c r="A75" s="23" t="s">
        <v>370</v>
      </c>
      <c r="B75" s="27" t="s">
        <v>272</v>
      </c>
      <c r="C75" s="24" t="s">
        <v>0</v>
      </c>
      <c r="D75" s="25">
        <v>0</v>
      </c>
      <c r="E75" s="21">
        <v>592.31578947368428</v>
      </c>
      <c r="F75"/>
      <c r="G75"/>
      <c r="H75"/>
      <c r="I75"/>
      <c r="J75"/>
    </row>
    <row r="76" spans="1:10">
      <c r="A76" s="23" t="s">
        <v>371</v>
      </c>
      <c r="B76" s="27" t="s">
        <v>273</v>
      </c>
      <c r="C76" s="24" t="s">
        <v>0</v>
      </c>
      <c r="D76" s="25">
        <v>0</v>
      </c>
      <c r="E76" s="21">
        <v>592.31578947368428</v>
      </c>
    </row>
    <row r="77" spans="1:10">
      <c r="A77" s="19" t="s">
        <v>714</v>
      </c>
      <c r="B77" s="19" t="s">
        <v>256</v>
      </c>
      <c r="C77" s="50"/>
      <c r="D77" s="51"/>
      <c r="E77" s="33"/>
    </row>
    <row r="78" spans="1:10">
      <c r="A78" s="23" t="s">
        <v>258</v>
      </c>
      <c r="B78" s="27" t="s">
        <v>240</v>
      </c>
      <c r="C78" s="22" t="s">
        <v>0</v>
      </c>
      <c r="D78" s="25">
        <v>0</v>
      </c>
      <c r="E78" s="21">
        <v>123.15789473684212</v>
      </c>
    </row>
    <row r="79" spans="1:10">
      <c r="A79" s="23" t="s">
        <v>241</v>
      </c>
      <c r="B79" s="27" t="s">
        <v>242</v>
      </c>
      <c r="C79" s="22" t="s">
        <v>0</v>
      </c>
      <c r="D79" s="25">
        <v>0</v>
      </c>
      <c r="E79" s="21">
        <v>214.4368421052632</v>
      </c>
    </row>
    <row r="80" spans="1:10">
      <c r="A80" s="23" t="s">
        <v>257</v>
      </c>
      <c r="B80" s="27" t="s">
        <v>251</v>
      </c>
      <c r="C80" s="22" t="s">
        <v>0</v>
      </c>
      <c r="D80" s="25">
        <v>0</v>
      </c>
      <c r="E80" s="21">
        <v>699.85614035087724</v>
      </c>
    </row>
    <row r="81" spans="1:5">
      <c r="A81" s="23" t="s">
        <v>252</v>
      </c>
      <c r="B81" s="27" t="s">
        <v>253</v>
      </c>
      <c r="C81" s="22" t="s">
        <v>0</v>
      </c>
      <c r="D81" s="25">
        <v>0</v>
      </c>
      <c r="E81" s="21">
        <v>1</v>
      </c>
    </row>
    <row r="82" spans="1:5">
      <c r="A82" s="19" t="s">
        <v>715</v>
      </c>
      <c r="B82" s="19" t="s">
        <v>581</v>
      </c>
      <c r="C82" s="54"/>
      <c r="D82" s="51"/>
      <c r="E82" s="33"/>
    </row>
    <row r="83" spans="1:5">
      <c r="A83" s="23" t="s">
        <v>260</v>
      </c>
      <c r="B83" s="63" t="s">
        <v>582</v>
      </c>
      <c r="C83" s="24">
        <v>5.709409888357257</v>
      </c>
      <c r="D83" s="25">
        <v>0</v>
      </c>
      <c r="E83" s="21">
        <v>628.0350877192983</v>
      </c>
    </row>
    <row r="84" spans="1:5">
      <c r="A84" s="23" t="s">
        <v>194</v>
      </c>
      <c r="B84" s="63" t="s">
        <v>583</v>
      </c>
      <c r="C84" s="24">
        <v>5.7518341307815009</v>
      </c>
      <c r="D84" s="25">
        <v>0</v>
      </c>
      <c r="E84" s="21">
        <v>632.70175438596505</v>
      </c>
    </row>
    <row r="85" spans="1:5">
      <c r="A85" s="23" t="s">
        <v>195</v>
      </c>
      <c r="B85" s="63" t="s">
        <v>584</v>
      </c>
      <c r="C85" s="24">
        <v>5.1068730650154803</v>
      </c>
      <c r="D85" s="25">
        <v>0</v>
      </c>
      <c r="E85" s="21">
        <v>868.16842105263163</v>
      </c>
    </row>
    <row r="86" spans="1:5">
      <c r="A86" s="23" t="s">
        <v>196</v>
      </c>
      <c r="B86" s="63" t="s">
        <v>585</v>
      </c>
      <c r="C86" s="24">
        <v>5.147574819401445</v>
      </c>
      <c r="D86" s="25">
        <v>0</v>
      </c>
      <c r="E86" s="21">
        <v>875.0877192982457</v>
      </c>
    </row>
    <row r="87" spans="1:5">
      <c r="A87" s="19" t="s">
        <v>716</v>
      </c>
      <c r="B87" s="19" t="s">
        <v>484</v>
      </c>
      <c r="C87" s="54"/>
      <c r="D87" s="51"/>
      <c r="E87" s="33"/>
    </row>
    <row r="88" spans="1:5">
      <c r="A88" s="29" t="s">
        <v>452</v>
      </c>
      <c r="B88" s="29" t="s">
        <v>485</v>
      </c>
      <c r="C88" s="22" t="s">
        <v>0</v>
      </c>
      <c r="D88" s="25">
        <v>0</v>
      </c>
      <c r="E88" s="21">
        <v>1444.8729824561403</v>
      </c>
    </row>
    <row r="89" spans="1:5">
      <c r="A89" s="29" t="s">
        <v>453</v>
      </c>
      <c r="B89" s="29" t="s">
        <v>486</v>
      </c>
      <c r="C89" s="22" t="s">
        <v>0</v>
      </c>
      <c r="D89" s="25">
        <v>0</v>
      </c>
      <c r="E89" s="21">
        <v>2193.2366842105266</v>
      </c>
    </row>
    <row r="90" spans="1:5">
      <c r="A90" s="29" t="s">
        <v>454</v>
      </c>
      <c r="B90" s="29" t="s">
        <v>487</v>
      </c>
      <c r="C90" s="22" t="s">
        <v>0</v>
      </c>
      <c r="D90" s="25">
        <v>0</v>
      </c>
      <c r="E90" s="21">
        <v>2279.2052491228073</v>
      </c>
    </row>
    <row r="91" spans="1:5">
      <c r="A91" s="29" t="s">
        <v>455</v>
      </c>
      <c r="B91" s="29" t="s">
        <v>488</v>
      </c>
      <c r="C91" s="22" t="s">
        <v>0</v>
      </c>
      <c r="D91" s="25">
        <v>0</v>
      </c>
      <c r="E91" s="21">
        <v>3632.8911747368425</v>
      </c>
    </row>
    <row r="92" spans="1:5">
      <c r="A92" s="29" t="s">
        <v>192</v>
      </c>
      <c r="B92" s="29" t="s">
        <v>234</v>
      </c>
      <c r="C92" s="22" t="s">
        <v>0</v>
      </c>
      <c r="D92" s="25">
        <v>0</v>
      </c>
      <c r="E92" s="21">
        <v>48.926315789473684</v>
      </c>
    </row>
    <row r="93" spans="1:5">
      <c r="A93" s="36" t="s">
        <v>820</v>
      </c>
      <c r="B93" s="36" t="s">
        <v>838</v>
      </c>
      <c r="C93" s="22" t="s">
        <v>0</v>
      </c>
      <c r="D93" s="25">
        <v>0</v>
      </c>
      <c r="E93" s="21">
        <v>62.456140350877199</v>
      </c>
    </row>
    <row r="94" spans="1:5">
      <c r="A94" s="29" t="s">
        <v>632</v>
      </c>
      <c r="B94" s="30" t="s">
        <v>641</v>
      </c>
      <c r="C94" s="22" t="s">
        <v>0</v>
      </c>
      <c r="D94" s="25">
        <v>0</v>
      </c>
      <c r="E94" s="21">
        <v>277.19298245614038</v>
      </c>
    </row>
    <row r="95" spans="1:5">
      <c r="A95" s="29" t="s">
        <v>633</v>
      </c>
      <c r="B95" s="30" t="s">
        <v>642</v>
      </c>
      <c r="C95" s="22" t="s">
        <v>0</v>
      </c>
      <c r="D95" s="25">
        <v>0</v>
      </c>
      <c r="E95" s="21">
        <v>280.70175438596493</v>
      </c>
    </row>
    <row r="96" spans="1:5">
      <c r="A96" s="19" t="s">
        <v>870</v>
      </c>
      <c r="B96" s="19" t="s">
        <v>869</v>
      </c>
      <c r="C96" s="22"/>
      <c r="D96" s="25"/>
      <c r="E96" s="21"/>
    </row>
    <row r="97" spans="1:5">
      <c r="A97" s="29" t="s">
        <v>861</v>
      </c>
      <c r="B97" s="29" t="s">
        <v>862</v>
      </c>
      <c r="C97" s="22" t="s">
        <v>0</v>
      </c>
      <c r="D97" s="25">
        <v>0</v>
      </c>
      <c r="E97" s="21">
        <v>901.33333333333337</v>
      </c>
    </row>
    <row r="98" spans="1:5">
      <c r="A98" s="29" t="s">
        <v>863</v>
      </c>
      <c r="B98" s="29" t="s">
        <v>864</v>
      </c>
      <c r="C98" s="22" t="s">
        <v>0</v>
      </c>
      <c r="D98" s="25">
        <v>0</v>
      </c>
      <c r="E98" s="21">
        <v>1381.3333333333337</v>
      </c>
    </row>
    <row r="99" spans="1:5">
      <c r="A99" s="29" t="s">
        <v>865</v>
      </c>
      <c r="B99" s="29" t="s">
        <v>866</v>
      </c>
      <c r="C99" s="22" t="s">
        <v>0</v>
      </c>
      <c r="D99" s="25">
        <v>0</v>
      </c>
      <c r="E99" s="21">
        <v>2480</v>
      </c>
    </row>
    <row r="100" spans="1:5">
      <c r="A100" s="29" t="s">
        <v>867</v>
      </c>
      <c r="B100" s="29" t="s">
        <v>868</v>
      </c>
      <c r="C100" s="22" t="s">
        <v>0</v>
      </c>
      <c r="D100" s="25">
        <v>0</v>
      </c>
      <c r="E100" s="21">
        <v>634.66666666666674</v>
      </c>
    </row>
    <row r="101" spans="1:5">
      <c r="A101" s="19" t="s">
        <v>847</v>
      </c>
      <c r="B101" s="61" t="s">
        <v>672</v>
      </c>
      <c r="C101" s="54"/>
      <c r="D101" s="53"/>
      <c r="E101" s="33"/>
    </row>
    <row r="102" spans="1:5">
      <c r="A102" s="19" t="s">
        <v>717</v>
      </c>
      <c r="B102" s="19" t="s">
        <v>679</v>
      </c>
      <c r="C102" s="54"/>
      <c r="D102" s="51"/>
      <c r="E102" s="33"/>
    </row>
    <row r="103" spans="1:5">
      <c r="A103" s="29" t="s">
        <v>65</v>
      </c>
      <c r="B103" s="23" t="s">
        <v>254</v>
      </c>
      <c r="C103" s="22" t="s">
        <v>0</v>
      </c>
      <c r="D103" s="25">
        <v>0</v>
      </c>
      <c r="E103" s="21">
        <v>814.49122807017545</v>
      </c>
    </row>
    <row r="104" spans="1:5">
      <c r="A104" s="29" t="s">
        <v>1</v>
      </c>
      <c r="B104" s="23" t="s">
        <v>255</v>
      </c>
      <c r="C104" s="22" t="s">
        <v>0</v>
      </c>
      <c r="D104" s="25">
        <v>0</v>
      </c>
      <c r="E104" s="21">
        <v>834.00000000000011</v>
      </c>
    </row>
    <row r="105" spans="1:5">
      <c r="A105" s="20" t="s">
        <v>2</v>
      </c>
      <c r="B105" s="18" t="s">
        <v>200</v>
      </c>
      <c r="C105" s="22" t="s">
        <v>0</v>
      </c>
      <c r="D105" s="16"/>
      <c r="E105" s="17" t="s">
        <v>235</v>
      </c>
    </row>
    <row r="106" spans="1:5">
      <c r="A106" s="29" t="s">
        <v>3</v>
      </c>
      <c r="B106" s="23" t="s">
        <v>201</v>
      </c>
      <c r="C106" s="22" t="s">
        <v>0</v>
      </c>
      <c r="D106" s="25">
        <v>0</v>
      </c>
      <c r="E106" s="21">
        <v>970.56140350877206</v>
      </c>
    </row>
    <row r="107" spans="1:5">
      <c r="A107" s="29" t="s">
        <v>4</v>
      </c>
      <c r="B107" s="23" t="s">
        <v>202</v>
      </c>
      <c r="C107" s="22" t="s">
        <v>0</v>
      </c>
      <c r="D107" s="25">
        <v>0</v>
      </c>
      <c r="E107" s="21">
        <v>1107.1228070175439</v>
      </c>
    </row>
    <row r="108" spans="1:5">
      <c r="A108" s="20" t="s">
        <v>66</v>
      </c>
      <c r="B108" s="18" t="s">
        <v>203</v>
      </c>
      <c r="C108" s="22" t="s">
        <v>0</v>
      </c>
      <c r="D108" s="16"/>
      <c r="E108" s="17" t="s">
        <v>235</v>
      </c>
    </row>
    <row r="109" spans="1:5">
      <c r="A109" s="29" t="s">
        <v>67</v>
      </c>
      <c r="B109" s="23" t="s">
        <v>204</v>
      </c>
      <c r="C109" s="22" t="s">
        <v>0</v>
      </c>
      <c r="D109" s="25">
        <v>0</v>
      </c>
      <c r="E109" s="21">
        <v>1287.578947368421</v>
      </c>
    </row>
    <row r="110" spans="1:5">
      <c r="A110" s="20" t="s">
        <v>68</v>
      </c>
      <c r="B110" s="18" t="s">
        <v>205</v>
      </c>
      <c r="C110" s="22" t="s">
        <v>0</v>
      </c>
      <c r="D110" s="16"/>
      <c r="E110" s="17" t="s">
        <v>235</v>
      </c>
    </row>
    <row r="111" spans="1:5">
      <c r="A111" s="20" t="s">
        <v>5</v>
      </c>
      <c r="B111" s="18" t="s">
        <v>206</v>
      </c>
      <c r="C111" s="22" t="s">
        <v>0</v>
      </c>
      <c r="D111" s="16"/>
      <c r="E111" s="17" t="s">
        <v>235</v>
      </c>
    </row>
    <row r="112" spans="1:5">
      <c r="A112" s="20" t="s">
        <v>6</v>
      </c>
      <c r="B112" s="18" t="s">
        <v>207</v>
      </c>
      <c r="C112" s="22" t="s">
        <v>0</v>
      </c>
      <c r="D112" s="16"/>
      <c r="E112" s="17" t="s">
        <v>235</v>
      </c>
    </row>
    <row r="113" spans="1:5">
      <c r="A113" s="20" t="s">
        <v>7</v>
      </c>
      <c r="B113" s="18" t="s">
        <v>208</v>
      </c>
      <c r="C113" s="22" t="s">
        <v>0</v>
      </c>
      <c r="D113" s="16"/>
      <c r="E113" s="17" t="s">
        <v>235</v>
      </c>
    </row>
    <row r="114" spans="1:5">
      <c r="A114" s="20" t="s">
        <v>8</v>
      </c>
      <c r="B114" s="18" t="s">
        <v>209</v>
      </c>
      <c r="C114" s="22" t="s">
        <v>0</v>
      </c>
      <c r="D114" s="16"/>
      <c r="E114" s="17" t="s">
        <v>235</v>
      </c>
    </row>
    <row r="115" spans="1:5">
      <c r="A115" s="29" t="s">
        <v>9</v>
      </c>
      <c r="B115" s="23" t="s">
        <v>210</v>
      </c>
      <c r="C115" s="22" t="s">
        <v>0</v>
      </c>
      <c r="D115" s="25">
        <v>0</v>
      </c>
      <c r="E115" s="21">
        <v>1804.5614035087719</v>
      </c>
    </row>
    <row r="116" spans="1:5">
      <c r="A116" s="29" t="s">
        <v>86</v>
      </c>
      <c r="B116" s="23" t="s">
        <v>211</v>
      </c>
      <c r="C116" s="22" t="s">
        <v>0</v>
      </c>
      <c r="D116" s="25">
        <v>0</v>
      </c>
      <c r="E116" s="21">
        <v>2433.7192982456145</v>
      </c>
    </row>
    <row r="117" spans="1:5">
      <c r="A117" s="20" t="s">
        <v>87</v>
      </c>
      <c r="B117" s="18" t="s">
        <v>212</v>
      </c>
      <c r="C117" s="22" t="s">
        <v>0</v>
      </c>
      <c r="D117" s="16"/>
      <c r="E117" s="17" t="s">
        <v>235</v>
      </c>
    </row>
    <row r="118" spans="1:5">
      <c r="A118" s="19" t="s">
        <v>718</v>
      </c>
      <c r="B118" s="19" t="s">
        <v>680</v>
      </c>
      <c r="C118" s="22"/>
      <c r="D118" s="16"/>
      <c r="E118" s="17"/>
    </row>
    <row r="119" spans="1:5">
      <c r="A119" s="20" t="s">
        <v>116</v>
      </c>
      <c r="B119" s="18" t="s">
        <v>213</v>
      </c>
      <c r="C119" s="22" t="s">
        <v>0</v>
      </c>
      <c r="D119" s="16"/>
      <c r="E119" s="17" t="s">
        <v>235</v>
      </c>
    </row>
    <row r="120" spans="1:5">
      <c r="A120" s="20" t="s">
        <v>10</v>
      </c>
      <c r="B120" s="18" t="s">
        <v>214</v>
      </c>
      <c r="C120" s="22" t="s">
        <v>0</v>
      </c>
      <c r="D120" s="16"/>
      <c r="E120" s="17" t="s">
        <v>235</v>
      </c>
    </row>
    <row r="121" spans="1:5">
      <c r="A121" s="20" t="s">
        <v>11</v>
      </c>
      <c r="B121" s="18" t="s">
        <v>215</v>
      </c>
      <c r="C121" s="22" t="s">
        <v>0</v>
      </c>
      <c r="D121" s="16"/>
      <c r="E121" s="17" t="s">
        <v>235</v>
      </c>
    </row>
    <row r="122" spans="1:5">
      <c r="A122" s="20" t="s">
        <v>12</v>
      </c>
      <c r="B122" s="18" t="s">
        <v>216</v>
      </c>
      <c r="C122" s="22" t="s">
        <v>0</v>
      </c>
      <c r="D122" s="16"/>
      <c r="E122" s="17" t="s">
        <v>235</v>
      </c>
    </row>
    <row r="123" spans="1:5">
      <c r="A123" s="20" t="s">
        <v>13</v>
      </c>
      <c r="B123" s="18" t="s">
        <v>217</v>
      </c>
      <c r="C123" s="22" t="s">
        <v>0</v>
      </c>
      <c r="D123" s="16"/>
      <c r="E123" s="17" t="s">
        <v>235</v>
      </c>
    </row>
    <row r="124" spans="1:5">
      <c r="A124" s="29" t="s">
        <v>14</v>
      </c>
      <c r="B124" s="23" t="s">
        <v>218</v>
      </c>
      <c r="C124" s="22" t="s">
        <v>0</v>
      </c>
      <c r="D124" s="25">
        <v>0</v>
      </c>
      <c r="E124" s="21">
        <v>2824.4210526315792</v>
      </c>
    </row>
    <row r="125" spans="1:5">
      <c r="A125" s="29" t="s">
        <v>185</v>
      </c>
      <c r="B125" s="23" t="s">
        <v>219</v>
      </c>
      <c r="C125" s="22" t="s">
        <v>0</v>
      </c>
      <c r="D125" s="25">
        <v>0</v>
      </c>
      <c r="E125" s="21">
        <v>2824.4210526315792</v>
      </c>
    </row>
    <row r="126" spans="1:5">
      <c r="A126" s="20" t="s">
        <v>15</v>
      </c>
      <c r="B126" s="18" t="s">
        <v>220</v>
      </c>
      <c r="C126" s="22" t="s">
        <v>0</v>
      </c>
      <c r="D126" s="16"/>
      <c r="E126" s="17" t="s">
        <v>235</v>
      </c>
    </row>
    <row r="127" spans="1:5">
      <c r="A127" s="29" t="s">
        <v>16</v>
      </c>
      <c r="B127" s="23" t="s">
        <v>221</v>
      </c>
      <c r="C127" s="22" t="s">
        <v>0</v>
      </c>
      <c r="D127" s="25">
        <v>0</v>
      </c>
      <c r="E127" s="21">
        <v>3267.719298245614</v>
      </c>
    </row>
    <row r="128" spans="1:5">
      <c r="A128" s="20" t="s">
        <v>17</v>
      </c>
      <c r="B128" s="18" t="s">
        <v>222</v>
      </c>
      <c r="C128" s="22" t="s">
        <v>0</v>
      </c>
      <c r="D128" s="16"/>
      <c r="E128" s="17" t="s">
        <v>235</v>
      </c>
    </row>
    <row r="129" spans="1:5">
      <c r="A129" s="29" t="s">
        <v>18</v>
      </c>
      <c r="B129" s="23" t="s">
        <v>223</v>
      </c>
      <c r="C129" s="22" t="s">
        <v>0</v>
      </c>
      <c r="D129" s="25">
        <v>0</v>
      </c>
      <c r="E129" s="21">
        <v>3526.2105263157896</v>
      </c>
    </row>
    <row r="130" spans="1:5">
      <c r="A130" s="20" t="s">
        <v>125</v>
      </c>
      <c r="B130" s="18" t="s">
        <v>224</v>
      </c>
      <c r="C130" s="22" t="s">
        <v>0</v>
      </c>
      <c r="D130" s="16"/>
      <c r="E130" s="17" t="s">
        <v>235</v>
      </c>
    </row>
    <row r="131" spans="1:5">
      <c r="A131" s="29" t="s">
        <v>126</v>
      </c>
      <c r="B131" s="23" t="s">
        <v>225</v>
      </c>
      <c r="C131" s="22" t="s">
        <v>0</v>
      </c>
      <c r="D131" s="25">
        <v>0</v>
      </c>
      <c r="E131" s="21">
        <v>4072.4561403508778</v>
      </c>
    </row>
    <row r="132" spans="1:5">
      <c r="A132" s="29" t="s">
        <v>127</v>
      </c>
      <c r="B132" s="23" t="s">
        <v>226</v>
      </c>
      <c r="C132" s="22" t="s">
        <v>0</v>
      </c>
      <c r="D132" s="25">
        <v>0</v>
      </c>
      <c r="E132" s="21">
        <v>4477.2631578947376</v>
      </c>
    </row>
    <row r="133" spans="1:5">
      <c r="A133" s="29" t="s">
        <v>128</v>
      </c>
      <c r="B133" s="23" t="s">
        <v>227</v>
      </c>
      <c r="C133" s="22" t="s">
        <v>0</v>
      </c>
      <c r="D133" s="25">
        <v>0</v>
      </c>
      <c r="E133" s="21">
        <v>4769.8947368421059</v>
      </c>
    </row>
    <row r="134" spans="1:5">
      <c r="A134" s="55" t="s">
        <v>719</v>
      </c>
      <c r="B134" s="19" t="s">
        <v>681</v>
      </c>
      <c r="C134" s="54"/>
      <c r="D134" s="53"/>
      <c r="E134" s="33"/>
    </row>
    <row r="135" spans="1:5">
      <c r="A135" s="29" t="s">
        <v>19</v>
      </c>
      <c r="B135" s="23" t="s">
        <v>512</v>
      </c>
      <c r="C135" s="22" t="s">
        <v>0</v>
      </c>
      <c r="D135" s="25">
        <v>0</v>
      </c>
      <c r="E135" s="21">
        <v>3009.2280701754389</v>
      </c>
    </row>
    <row r="136" spans="1:5">
      <c r="A136" s="20" t="s">
        <v>20</v>
      </c>
      <c r="B136" s="18" t="s">
        <v>510</v>
      </c>
      <c r="C136" s="22" t="s">
        <v>0</v>
      </c>
      <c r="D136" s="16"/>
      <c r="E136" s="17" t="s">
        <v>235</v>
      </c>
    </row>
    <row r="137" spans="1:5">
      <c r="A137" s="29" t="s">
        <v>21</v>
      </c>
      <c r="B137" s="23" t="s">
        <v>511</v>
      </c>
      <c r="C137" s="22" t="s">
        <v>0</v>
      </c>
      <c r="D137" s="25">
        <v>0</v>
      </c>
      <c r="E137" s="21">
        <v>3360.385964912281</v>
      </c>
    </row>
    <row r="138" spans="1:5">
      <c r="A138" s="20" t="s">
        <v>129</v>
      </c>
      <c r="B138" s="18" t="s">
        <v>513</v>
      </c>
      <c r="C138" s="22" t="s">
        <v>0</v>
      </c>
      <c r="D138" s="16"/>
      <c r="E138" s="17" t="s">
        <v>235</v>
      </c>
    </row>
    <row r="139" spans="1:5">
      <c r="A139" s="20" t="s">
        <v>130</v>
      </c>
      <c r="B139" s="18" t="s">
        <v>514</v>
      </c>
      <c r="C139" s="22" t="s">
        <v>0</v>
      </c>
      <c r="D139" s="16"/>
      <c r="E139" s="17" t="s">
        <v>235</v>
      </c>
    </row>
    <row r="140" spans="1:5">
      <c r="A140" s="55" t="s">
        <v>720</v>
      </c>
      <c r="B140" s="19" t="s">
        <v>682</v>
      </c>
      <c r="C140" s="22" t="s">
        <v>0</v>
      </c>
      <c r="D140" s="53"/>
      <c r="E140" s="33"/>
    </row>
    <row r="141" spans="1:5">
      <c r="A141" s="20" t="s">
        <v>22</v>
      </c>
      <c r="B141" s="18" t="s">
        <v>515</v>
      </c>
      <c r="C141" s="22" t="s">
        <v>0</v>
      </c>
      <c r="D141" s="16"/>
      <c r="E141" s="17" t="s">
        <v>235</v>
      </c>
    </row>
    <row r="142" spans="1:5">
      <c r="A142" s="29" t="s">
        <v>23</v>
      </c>
      <c r="B142" s="23" t="s">
        <v>516</v>
      </c>
      <c r="C142" s="22" t="s">
        <v>0</v>
      </c>
      <c r="D142" s="25">
        <v>0</v>
      </c>
      <c r="E142" s="21">
        <v>4784.5263157894742</v>
      </c>
    </row>
    <row r="143" spans="1:5">
      <c r="A143" s="29" t="s">
        <v>24</v>
      </c>
      <c r="B143" s="23" t="s">
        <v>517</v>
      </c>
      <c r="C143" s="22" t="s">
        <v>0</v>
      </c>
      <c r="D143" s="25">
        <v>0</v>
      </c>
      <c r="E143" s="21">
        <v>5047.8947368421059</v>
      </c>
    </row>
    <row r="144" spans="1:5">
      <c r="A144" s="23" t="s">
        <v>243</v>
      </c>
      <c r="B144" s="23" t="s">
        <v>518</v>
      </c>
      <c r="C144" s="22" t="s">
        <v>0</v>
      </c>
      <c r="D144" s="25">
        <v>0</v>
      </c>
      <c r="E144" s="21">
        <v>7803.5087719298253</v>
      </c>
    </row>
    <row r="145" spans="1:10">
      <c r="A145" s="29" t="s">
        <v>25</v>
      </c>
      <c r="B145" s="23" t="s">
        <v>519</v>
      </c>
      <c r="C145" s="22" t="s">
        <v>0</v>
      </c>
      <c r="D145" s="25">
        <v>0</v>
      </c>
      <c r="E145" s="21">
        <v>5486.8421052631584</v>
      </c>
    </row>
    <row r="146" spans="1:10">
      <c r="A146" s="20" t="s">
        <v>131</v>
      </c>
      <c r="B146" s="18" t="s">
        <v>520</v>
      </c>
      <c r="C146" s="22" t="s">
        <v>0</v>
      </c>
      <c r="D146" s="25"/>
      <c r="E146" s="17" t="s">
        <v>235</v>
      </c>
    </row>
    <row r="147" spans="1:10">
      <c r="A147" s="29" t="s">
        <v>113</v>
      </c>
      <c r="B147" s="23" t="s">
        <v>521</v>
      </c>
      <c r="C147" s="22" t="s">
        <v>0</v>
      </c>
      <c r="D147" s="25">
        <v>0</v>
      </c>
      <c r="E147" s="21">
        <v>7029.4736842105276</v>
      </c>
    </row>
    <row r="148" spans="1:10">
      <c r="A148" s="29" t="s">
        <v>481</v>
      </c>
      <c r="B148" s="23" t="s">
        <v>589</v>
      </c>
      <c r="C148" s="22" t="s">
        <v>0</v>
      </c>
      <c r="D148" s="25">
        <v>0</v>
      </c>
      <c r="E148" s="21">
        <v>19444.444444444442</v>
      </c>
    </row>
    <row r="149" spans="1:10">
      <c r="A149" s="55" t="s">
        <v>721</v>
      </c>
      <c r="B149" s="19" t="s">
        <v>523</v>
      </c>
      <c r="C149" s="22" t="s">
        <v>0</v>
      </c>
      <c r="D149" s="53"/>
      <c r="E149" s="33"/>
    </row>
    <row r="150" spans="1:10">
      <c r="A150" s="29" t="s">
        <v>385</v>
      </c>
      <c r="B150" s="23" t="s">
        <v>386</v>
      </c>
      <c r="C150" s="22" t="s">
        <v>0</v>
      </c>
      <c r="D150" s="25">
        <v>0</v>
      </c>
      <c r="E150" s="21">
        <v>106111.11111111111</v>
      </c>
    </row>
    <row r="151" spans="1:10">
      <c r="A151" s="29" t="s">
        <v>425</v>
      </c>
      <c r="B151" s="23" t="s">
        <v>426</v>
      </c>
      <c r="C151" s="22" t="s">
        <v>0</v>
      </c>
      <c r="D151" s="25">
        <v>0</v>
      </c>
      <c r="E151" s="21">
        <v>86666.666666666657</v>
      </c>
    </row>
    <row r="152" spans="1:10">
      <c r="A152" s="29" t="s">
        <v>884</v>
      </c>
      <c r="B152" s="23" t="s">
        <v>905</v>
      </c>
      <c r="C152" s="22" t="s">
        <v>0</v>
      </c>
      <c r="D152" s="25">
        <v>0</v>
      </c>
      <c r="E152" s="21">
        <v>57766.481481481482</v>
      </c>
    </row>
    <row r="153" spans="1:10">
      <c r="A153" s="19" t="s">
        <v>722</v>
      </c>
      <c r="B153" s="19" t="s">
        <v>317</v>
      </c>
      <c r="C153" s="54"/>
      <c r="D153" s="51"/>
      <c r="E153" s="33"/>
    </row>
    <row r="154" spans="1:10">
      <c r="A154" s="29" t="s">
        <v>26</v>
      </c>
      <c r="B154" s="23" t="s">
        <v>135</v>
      </c>
      <c r="C154" s="22" t="s">
        <v>0</v>
      </c>
      <c r="D154" s="25">
        <v>0</v>
      </c>
      <c r="E154" s="21">
        <v>45.26315789473685</v>
      </c>
    </row>
    <row r="155" spans="1:10">
      <c r="A155" s="29" t="s">
        <v>28</v>
      </c>
      <c r="B155" s="23" t="s">
        <v>136</v>
      </c>
      <c r="C155" s="22" t="s">
        <v>0</v>
      </c>
      <c r="D155" s="25">
        <v>0</v>
      </c>
      <c r="E155" s="21">
        <v>45.26315789473685</v>
      </c>
    </row>
    <row r="156" spans="1:10" s="2" customFormat="1">
      <c r="A156" s="29" t="s">
        <v>29</v>
      </c>
      <c r="B156" s="23" t="s">
        <v>137</v>
      </c>
      <c r="C156" s="22" t="s">
        <v>0</v>
      </c>
      <c r="D156" s="25">
        <v>0</v>
      </c>
      <c r="E156" s="21">
        <v>294.21052631578948</v>
      </c>
      <c r="F156"/>
      <c r="G156"/>
      <c r="H156"/>
      <c r="I156"/>
      <c r="J156"/>
    </row>
    <row r="157" spans="1:10">
      <c r="A157" s="29" t="s">
        <v>30</v>
      </c>
      <c r="B157" s="23" t="s">
        <v>138</v>
      </c>
      <c r="C157" s="22" t="s">
        <v>0</v>
      </c>
      <c r="D157" s="25">
        <v>0</v>
      </c>
      <c r="E157" s="21">
        <v>384.73684210526324</v>
      </c>
    </row>
    <row r="158" spans="1:10">
      <c r="A158" s="29" t="s">
        <v>182</v>
      </c>
      <c r="B158" s="23" t="s">
        <v>183</v>
      </c>
      <c r="C158" s="22" t="s">
        <v>0</v>
      </c>
      <c r="D158" s="25">
        <v>0</v>
      </c>
      <c r="E158" s="21">
        <v>443.57894736842115</v>
      </c>
    </row>
    <row r="159" spans="1:10">
      <c r="A159" s="29" t="s">
        <v>31</v>
      </c>
      <c r="B159" s="23" t="s">
        <v>139</v>
      </c>
      <c r="C159" s="22" t="s">
        <v>0</v>
      </c>
      <c r="D159" s="25">
        <v>0</v>
      </c>
      <c r="E159" s="21">
        <v>678.94736842105272</v>
      </c>
    </row>
    <row r="160" spans="1:10">
      <c r="A160" s="29" t="s">
        <v>32</v>
      </c>
      <c r="B160" s="23" t="s">
        <v>140</v>
      </c>
      <c r="C160" s="22" t="s">
        <v>0</v>
      </c>
      <c r="D160" s="25">
        <v>0</v>
      </c>
      <c r="E160" s="21">
        <v>973.15789473684231</v>
      </c>
    </row>
    <row r="161" spans="1:5">
      <c r="A161" s="29" t="s">
        <v>105</v>
      </c>
      <c r="B161" s="23" t="s">
        <v>120</v>
      </c>
      <c r="C161" s="22" t="s">
        <v>0</v>
      </c>
      <c r="D161" s="25">
        <v>0</v>
      </c>
      <c r="E161" s="21">
        <v>1720</v>
      </c>
    </row>
    <row r="162" spans="1:5">
      <c r="A162" s="29" t="s">
        <v>189</v>
      </c>
      <c r="B162" s="23" t="s">
        <v>190</v>
      </c>
      <c r="C162" s="22" t="s">
        <v>0</v>
      </c>
      <c r="D162" s="25">
        <v>0</v>
      </c>
      <c r="E162" s="21">
        <v>90.526315789473699</v>
      </c>
    </row>
    <row r="163" spans="1:5">
      <c r="A163" s="23" t="s">
        <v>244</v>
      </c>
      <c r="B163" s="23" t="s">
        <v>247</v>
      </c>
      <c r="C163" s="22" t="s">
        <v>0</v>
      </c>
      <c r="D163" s="25">
        <v>0</v>
      </c>
      <c r="E163" s="21">
        <v>36.21052631578948</v>
      </c>
    </row>
    <row r="164" spans="1:5">
      <c r="A164" s="23" t="s">
        <v>245</v>
      </c>
      <c r="B164" s="23" t="s">
        <v>248</v>
      </c>
      <c r="C164" s="22" t="s">
        <v>0</v>
      </c>
      <c r="D164" s="25">
        <v>0</v>
      </c>
      <c r="E164" s="21">
        <v>36.21052631578948</v>
      </c>
    </row>
    <row r="165" spans="1:5">
      <c r="A165" s="18" t="s">
        <v>246</v>
      </c>
      <c r="B165" s="18" t="s">
        <v>249</v>
      </c>
      <c r="C165" s="10"/>
      <c r="D165" s="16"/>
      <c r="E165" s="17" t="s">
        <v>235</v>
      </c>
    </row>
    <row r="166" spans="1:5">
      <c r="A166" s="19" t="s">
        <v>723</v>
      </c>
      <c r="B166" s="19" t="s">
        <v>197</v>
      </c>
      <c r="C166" s="54"/>
      <c r="D166" s="51"/>
      <c r="E166" s="33"/>
    </row>
    <row r="167" spans="1:5">
      <c r="A167" s="29" t="s">
        <v>35</v>
      </c>
      <c r="B167" s="29" t="s">
        <v>123</v>
      </c>
      <c r="C167" s="22" t="s">
        <v>0</v>
      </c>
      <c r="D167" s="25">
        <v>0</v>
      </c>
      <c r="E167" s="21">
        <v>10398.63157894737</v>
      </c>
    </row>
    <row r="168" spans="1:5">
      <c r="A168" s="29" t="s">
        <v>36</v>
      </c>
      <c r="B168" s="29" t="s">
        <v>124</v>
      </c>
      <c r="C168" s="22" t="s">
        <v>0</v>
      </c>
      <c r="D168" s="25">
        <v>0</v>
      </c>
      <c r="E168" s="21">
        <v>8349.2280701754389</v>
      </c>
    </row>
    <row r="169" spans="1:5">
      <c r="A169" s="29" t="s">
        <v>33</v>
      </c>
      <c r="B169" s="29" t="s">
        <v>121</v>
      </c>
      <c r="C169" s="22" t="s">
        <v>0</v>
      </c>
      <c r="D169" s="25">
        <v>0</v>
      </c>
      <c r="E169" s="21">
        <v>3554.9122807017543</v>
      </c>
    </row>
    <row r="170" spans="1:5">
      <c r="A170" s="29" t="s">
        <v>34</v>
      </c>
      <c r="B170" s="29" t="s">
        <v>122</v>
      </c>
      <c r="C170" s="22" t="s">
        <v>0</v>
      </c>
      <c r="D170" s="25">
        <v>0</v>
      </c>
      <c r="E170" s="21">
        <v>1370.9122807017545</v>
      </c>
    </row>
    <row r="171" spans="1:5">
      <c r="A171" s="29" t="s">
        <v>89</v>
      </c>
      <c r="B171" s="29" t="s">
        <v>509</v>
      </c>
      <c r="C171" s="22" t="s">
        <v>0</v>
      </c>
      <c r="D171" s="25">
        <v>0</v>
      </c>
      <c r="E171" s="21">
        <v>501.05263157894746</v>
      </c>
    </row>
    <row r="172" spans="1:5">
      <c r="A172" s="29" t="s">
        <v>193</v>
      </c>
      <c r="B172" s="29" t="s">
        <v>132</v>
      </c>
      <c r="C172" s="22" t="s">
        <v>0</v>
      </c>
      <c r="D172" s="25">
        <v>0</v>
      </c>
      <c r="E172" s="21">
        <v>2536.1403508771932</v>
      </c>
    </row>
    <row r="173" spans="1:5">
      <c r="A173" s="29" t="s">
        <v>268</v>
      </c>
      <c r="B173" s="29" t="s">
        <v>468</v>
      </c>
      <c r="C173" s="22" t="s">
        <v>0</v>
      </c>
      <c r="D173" s="25">
        <v>0</v>
      </c>
      <c r="E173" s="21">
        <v>76.815789473684205</v>
      </c>
    </row>
    <row r="174" spans="1:5">
      <c r="A174" s="29" t="s">
        <v>269</v>
      </c>
      <c r="B174" s="29" t="s">
        <v>469</v>
      </c>
      <c r="C174" s="22" t="s">
        <v>0</v>
      </c>
      <c r="D174" s="25">
        <v>0</v>
      </c>
      <c r="E174" s="21">
        <v>102.42105263157896</v>
      </c>
    </row>
    <row r="175" spans="1:5">
      <c r="A175" s="29" t="s">
        <v>270</v>
      </c>
      <c r="B175" s="29" t="s">
        <v>470</v>
      </c>
      <c r="C175" s="22" t="s">
        <v>0</v>
      </c>
      <c r="D175" s="25">
        <v>0</v>
      </c>
      <c r="E175" s="21">
        <v>153.63157894736841</v>
      </c>
    </row>
    <row r="176" spans="1:5">
      <c r="A176" s="19" t="s">
        <v>724</v>
      </c>
      <c r="B176" s="19" t="s">
        <v>233</v>
      </c>
      <c r="C176" s="54"/>
      <c r="D176" s="51"/>
      <c r="E176" s="33"/>
    </row>
    <row r="177" spans="1:5">
      <c r="A177" s="20" t="s">
        <v>283</v>
      </c>
      <c r="B177" s="20" t="s">
        <v>302</v>
      </c>
      <c r="C177" s="22" t="s">
        <v>0</v>
      </c>
      <c r="D177" s="16"/>
      <c r="E177" s="17" t="s">
        <v>235</v>
      </c>
    </row>
    <row r="178" spans="1:5">
      <c r="A178" s="20" t="s">
        <v>82</v>
      </c>
      <c r="B178" s="20" t="s">
        <v>60</v>
      </c>
      <c r="C178" s="22" t="s">
        <v>0</v>
      </c>
      <c r="D178" s="16"/>
      <c r="E178" s="17" t="s">
        <v>235</v>
      </c>
    </row>
    <row r="179" spans="1:5">
      <c r="A179" s="20" t="s">
        <v>83</v>
      </c>
      <c r="B179" s="20" t="s">
        <v>61</v>
      </c>
      <c r="C179" s="22" t="s">
        <v>0</v>
      </c>
      <c r="D179" s="16"/>
      <c r="E179" s="17" t="s">
        <v>235</v>
      </c>
    </row>
    <row r="180" spans="1:5">
      <c r="A180" s="20" t="s">
        <v>84</v>
      </c>
      <c r="B180" s="20" t="s">
        <v>62</v>
      </c>
      <c r="C180" s="22" t="s">
        <v>0</v>
      </c>
      <c r="D180" s="16"/>
      <c r="E180" s="17" t="s">
        <v>235</v>
      </c>
    </row>
    <row r="181" spans="1:5">
      <c r="A181" s="19" t="s">
        <v>725</v>
      </c>
      <c r="B181" s="19" t="s">
        <v>263</v>
      </c>
      <c r="C181" s="54"/>
      <c r="D181" s="51"/>
      <c r="E181" s="33"/>
    </row>
    <row r="182" spans="1:5">
      <c r="A182" s="23" t="s">
        <v>261</v>
      </c>
      <c r="B182" s="23" t="s">
        <v>418</v>
      </c>
      <c r="C182" s="22" t="s">
        <v>42</v>
      </c>
      <c r="D182" s="25">
        <v>0</v>
      </c>
      <c r="E182" s="21">
        <v>551.98830409356731</v>
      </c>
    </row>
    <row r="183" spans="1:5">
      <c r="A183" s="23" t="s">
        <v>262</v>
      </c>
      <c r="B183" s="23" t="s">
        <v>419</v>
      </c>
      <c r="C183" s="22" t="s">
        <v>42</v>
      </c>
      <c r="D183" s="25">
        <v>0</v>
      </c>
      <c r="E183" s="21">
        <v>948.88888888888891</v>
      </c>
    </row>
    <row r="184" spans="1:5">
      <c r="A184" s="60" t="s">
        <v>848</v>
      </c>
      <c r="B184" s="61" t="s">
        <v>673</v>
      </c>
      <c r="C184" s="10"/>
      <c r="D184" s="47"/>
      <c r="E184" s="17"/>
    </row>
    <row r="185" spans="1:5">
      <c r="A185" s="20" t="s">
        <v>726</v>
      </c>
      <c r="B185" s="19" t="s">
        <v>484</v>
      </c>
      <c r="C185" s="10"/>
      <c r="D185" s="16"/>
      <c r="E185" s="17"/>
    </row>
    <row r="186" spans="1:5">
      <c r="A186" s="29" t="s">
        <v>456</v>
      </c>
      <c r="B186" s="29" t="s">
        <v>489</v>
      </c>
      <c r="C186" s="22" t="s">
        <v>0</v>
      </c>
      <c r="D186" s="25">
        <v>0</v>
      </c>
      <c r="E186" s="21">
        <v>3866.150247719298</v>
      </c>
    </row>
    <row r="187" spans="1:5">
      <c r="A187" s="29" t="s">
        <v>457</v>
      </c>
      <c r="B187" s="29" t="s">
        <v>490</v>
      </c>
      <c r="C187" s="22" t="s">
        <v>0</v>
      </c>
      <c r="D187" s="25">
        <v>0</v>
      </c>
      <c r="E187" s="21">
        <v>4735.0895886315793</v>
      </c>
    </row>
    <row r="188" spans="1:5">
      <c r="A188" s="29" t="s">
        <v>818</v>
      </c>
      <c r="B188" s="29" t="s">
        <v>819</v>
      </c>
      <c r="C188" s="22" t="s">
        <v>0</v>
      </c>
      <c r="D188" s="25">
        <v>0</v>
      </c>
      <c r="E188" s="21">
        <v>9427.3177712280703</v>
      </c>
    </row>
    <row r="189" spans="1:5">
      <c r="A189" s="19" t="s">
        <v>727</v>
      </c>
      <c r="B189" s="19" t="s">
        <v>198</v>
      </c>
      <c r="C189" s="10"/>
      <c r="D189" s="16"/>
      <c r="E189" s="17"/>
    </row>
    <row r="190" spans="1:5">
      <c r="A190" s="29" t="s">
        <v>265</v>
      </c>
      <c r="B190" s="29" t="s">
        <v>363</v>
      </c>
      <c r="C190" s="22" t="s">
        <v>0</v>
      </c>
      <c r="D190" s="25">
        <v>0</v>
      </c>
      <c r="E190" s="21">
        <v>102.76315789473685</v>
      </c>
    </row>
    <row r="191" spans="1:5">
      <c r="A191" s="29" t="s">
        <v>191</v>
      </c>
      <c r="B191" s="29" t="s">
        <v>236</v>
      </c>
      <c r="C191" s="22" t="s">
        <v>0</v>
      </c>
      <c r="D191" s="25">
        <v>0</v>
      </c>
      <c r="E191" s="21">
        <v>116.35964912280703</v>
      </c>
    </row>
    <row r="192" spans="1:5">
      <c r="A192" s="29" t="s">
        <v>857</v>
      </c>
      <c r="B192" s="29" t="s">
        <v>858</v>
      </c>
      <c r="C192" s="22" t="s">
        <v>0</v>
      </c>
      <c r="D192" s="25">
        <v>0</v>
      </c>
      <c r="E192" s="21">
        <v>342.56140350877195</v>
      </c>
    </row>
    <row r="193" spans="1:5">
      <c r="A193" s="29" t="s">
        <v>634</v>
      </c>
      <c r="B193" s="30" t="s">
        <v>643</v>
      </c>
      <c r="C193" s="22" t="s">
        <v>0</v>
      </c>
      <c r="D193" s="25">
        <v>0</v>
      </c>
      <c r="E193" s="21">
        <v>318.42105263157896</v>
      </c>
    </row>
    <row r="194" spans="1:5">
      <c r="A194" s="19" t="s">
        <v>728</v>
      </c>
      <c r="B194" s="19" t="s">
        <v>427</v>
      </c>
      <c r="C194" s="54"/>
      <c r="D194" s="51"/>
      <c r="E194" s="33"/>
    </row>
    <row r="195" spans="1:5">
      <c r="A195" s="35" t="s">
        <v>802</v>
      </c>
      <c r="B195" s="35" t="s">
        <v>823</v>
      </c>
      <c r="C195" s="22" t="s">
        <v>0</v>
      </c>
      <c r="D195" s="25">
        <v>0</v>
      </c>
      <c r="E195" s="21">
        <v>759.47368421052647</v>
      </c>
    </row>
    <row r="196" spans="1:5">
      <c r="A196" s="35" t="s">
        <v>405</v>
      </c>
      <c r="B196" s="35" t="s">
        <v>824</v>
      </c>
      <c r="C196" s="22" t="s">
        <v>0</v>
      </c>
      <c r="D196" s="25">
        <v>0</v>
      </c>
      <c r="E196" s="21">
        <v>602.10526315789491</v>
      </c>
    </row>
    <row r="197" spans="1:5">
      <c r="A197" s="35" t="s">
        <v>885</v>
      </c>
      <c r="B197" s="35" t="s">
        <v>924</v>
      </c>
      <c r="C197" s="22" t="s">
        <v>0</v>
      </c>
      <c r="D197" s="25">
        <v>0</v>
      </c>
      <c r="E197" s="21">
        <v>1539.4736842105265</v>
      </c>
    </row>
    <row r="198" spans="1:5">
      <c r="A198" s="35" t="s">
        <v>803</v>
      </c>
      <c r="B198" s="35" t="s">
        <v>825</v>
      </c>
      <c r="C198" s="22" t="s">
        <v>0</v>
      </c>
      <c r="D198" s="25">
        <v>0</v>
      </c>
      <c r="E198" s="21">
        <v>2894.2105263157896</v>
      </c>
    </row>
    <row r="199" spans="1:5">
      <c r="A199" s="35" t="s">
        <v>406</v>
      </c>
      <c r="B199" s="35" t="s">
        <v>826</v>
      </c>
      <c r="C199" s="22" t="s">
        <v>0</v>
      </c>
      <c r="D199" s="25">
        <v>0</v>
      </c>
      <c r="E199" s="21">
        <v>1806.3157894736846</v>
      </c>
    </row>
    <row r="200" spans="1:5">
      <c r="A200" s="35" t="s">
        <v>407</v>
      </c>
      <c r="B200" s="35" t="s">
        <v>827</v>
      </c>
      <c r="C200" s="22" t="s">
        <v>0</v>
      </c>
      <c r="D200" s="25">
        <v>0</v>
      </c>
      <c r="E200" s="21">
        <v>2839.4736842105267</v>
      </c>
    </row>
    <row r="201" spans="1:5">
      <c r="A201" s="35" t="s">
        <v>637</v>
      </c>
      <c r="B201" s="35" t="s">
        <v>828</v>
      </c>
      <c r="C201" s="22" t="s">
        <v>0</v>
      </c>
      <c r="D201" s="25">
        <v>0</v>
      </c>
      <c r="E201" s="21">
        <v>1806.3157894736846</v>
      </c>
    </row>
    <row r="202" spans="1:5">
      <c r="A202" s="35" t="s">
        <v>404</v>
      </c>
      <c r="B202" s="35" t="s">
        <v>829</v>
      </c>
      <c r="C202" s="22" t="s">
        <v>0</v>
      </c>
      <c r="D202" s="25">
        <v>0</v>
      </c>
      <c r="E202" s="21">
        <v>2839.4736842105267</v>
      </c>
    </row>
    <row r="203" spans="1:5">
      <c r="A203" s="35" t="s">
        <v>804</v>
      </c>
      <c r="B203" s="35" t="s">
        <v>830</v>
      </c>
      <c r="C203" s="22" t="s">
        <v>0</v>
      </c>
      <c r="D203" s="25">
        <v>0</v>
      </c>
      <c r="E203" s="21">
        <v>4002.6315789473688</v>
      </c>
    </row>
    <row r="204" spans="1:5">
      <c r="A204" s="35" t="s">
        <v>872</v>
      </c>
      <c r="B204" s="35" t="s">
        <v>925</v>
      </c>
      <c r="C204" s="22" t="s">
        <v>0</v>
      </c>
      <c r="D204" s="25">
        <v>0</v>
      </c>
      <c r="E204" s="21">
        <v>5439.4736842105267</v>
      </c>
    </row>
    <row r="205" spans="1:5">
      <c r="A205" s="35" t="s">
        <v>638</v>
      </c>
      <c r="B205" s="35" t="s">
        <v>831</v>
      </c>
      <c r="C205" s="22" t="s">
        <v>0</v>
      </c>
      <c r="D205" s="25">
        <v>0</v>
      </c>
      <c r="E205" s="21">
        <v>3845.2631578947376</v>
      </c>
    </row>
    <row r="206" spans="1:5">
      <c r="A206" s="35" t="s">
        <v>639</v>
      </c>
      <c r="B206" s="35" t="s">
        <v>832</v>
      </c>
      <c r="C206" s="22" t="s">
        <v>0</v>
      </c>
      <c r="D206" s="25">
        <v>0</v>
      </c>
      <c r="E206" s="21">
        <v>6671.0526315789475</v>
      </c>
    </row>
    <row r="207" spans="1:5">
      <c r="A207" s="35" t="s">
        <v>886</v>
      </c>
      <c r="B207" s="35" t="s">
        <v>926</v>
      </c>
      <c r="C207" s="22" t="s">
        <v>0</v>
      </c>
      <c r="D207" s="25">
        <v>0</v>
      </c>
      <c r="E207" s="21">
        <v>10263.157894736843</v>
      </c>
    </row>
    <row r="208" spans="1:5">
      <c r="A208" s="35" t="s">
        <v>805</v>
      </c>
      <c r="B208" s="35" t="s">
        <v>833</v>
      </c>
      <c r="C208" s="22" t="s">
        <v>0</v>
      </c>
      <c r="D208" s="25">
        <v>0</v>
      </c>
      <c r="E208" s="21">
        <v>6021.0526315789475</v>
      </c>
    </row>
    <row r="209" spans="1:5">
      <c r="A209" s="35" t="s">
        <v>806</v>
      </c>
      <c r="B209" s="35" t="s">
        <v>834</v>
      </c>
      <c r="C209" s="22" t="s">
        <v>0</v>
      </c>
      <c r="D209" s="25">
        <v>0</v>
      </c>
      <c r="E209" s="21">
        <v>6089.4736842105267</v>
      </c>
    </row>
    <row r="210" spans="1:5">
      <c r="A210" s="35" t="s">
        <v>807</v>
      </c>
      <c r="B210" s="35" t="s">
        <v>835</v>
      </c>
      <c r="C210" s="22" t="s">
        <v>0</v>
      </c>
      <c r="D210" s="25">
        <v>0</v>
      </c>
      <c r="E210" s="21">
        <v>8586.8421052631584</v>
      </c>
    </row>
    <row r="211" spans="1:5">
      <c r="A211" s="55" t="s">
        <v>849</v>
      </c>
      <c r="B211" s="61" t="s">
        <v>674</v>
      </c>
      <c r="C211" s="54"/>
      <c r="D211" s="53"/>
      <c r="E211" s="33"/>
    </row>
    <row r="212" spans="1:5">
      <c r="A212" s="19" t="s">
        <v>729</v>
      </c>
      <c r="B212" s="19" t="s">
        <v>683</v>
      </c>
      <c r="C212" s="54"/>
      <c r="D212" s="51"/>
      <c r="E212" s="33"/>
    </row>
    <row r="213" spans="1:5">
      <c r="A213" s="29" t="s">
        <v>90</v>
      </c>
      <c r="B213" s="29" t="s">
        <v>228</v>
      </c>
      <c r="C213" s="22" t="s">
        <v>0</v>
      </c>
      <c r="D213" s="25">
        <v>0</v>
      </c>
      <c r="E213" s="21">
        <v>496.14035087719304</v>
      </c>
    </row>
    <row r="214" spans="1:5">
      <c r="A214" s="29" t="s">
        <v>91</v>
      </c>
      <c r="B214" s="29" t="s">
        <v>229</v>
      </c>
      <c r="C214" s="22" t="s">
        <v>0</v>
      </c>
      <c r="D214" s="25">
        <v>0</v>
      </c>
      <c r="E214" s="21">
        <v>623.72463157894754</v>
      </c>
    </row>
    <row r="215" spans="1:5">
      <c r="A215" s="29" t="s">
        <v>577</v>
      </c>
      <c r="B215" s="30" t="s">
        <v>586</v>
      </c>
      <c r="C215" s="22" t="s">
        <v>0</v>
      </c>
      <c r="D215" s="25">
        <v>0</v>
      </c>
      <c r="E215" s="21">
        <v>810.52631578947376</v>
      </c>
    </row>
    <row r="216" spans="1:5">
      <c r="A216" s="29" t="s">
        <v>92</v>
      </c>
      <c r="B216" s="29" t="s">
        <v>230</v>
      </c>
      <c r="C216" s="22" t="s">
        <v>0</v>
      </c>
      <c r="D216" s="25">
        <v>0</v>
      </c>
      <c r="E216" s="21">
        <v>628.77192982456143</v>
      </c>
    </row>
    <row r="217" spans="1:5">
      <c r="A217" s="29" t="s">
        <v>93</v>
      </c>
      <c r="B217" s="29" t="s">
        <v>231</v>
      </c>
      <c r="C217" s="22" t="s">
        <v>0</v>
      </c>
      <c r="D217" s="25">
        <v>0</v>
      </c>
      <c r="E217" s="21">
        <v>896.51922807017559</v>
      </c>
    </row>
    <row r="218" spans="1:5">
      <c r="A218" s="29" t="s">
        <v>578</v>
      </c>
      <c r="B218" s="30" t="s">
        <v>587</v>
      </c>
      <c r="C218" s="22" t="s">
        <v>0</v>
      </c>
      <c r="D218" s="25">
        <v>0</v>
      </c>
      <c r="E218" s="21">
        <v>1000.0000000000001</v>
      </c>
    </row>
    <row r="219" spans="1:5">
      <c r="A219" s="29" t="s">
        <v>94</v>
      </c>
      <c r="B219" s="29" t="s">
        <v>232</v>
      </c>
      <c r="C219" s="22" t="s">
        <v>0</v>
      </c>
      <c r="D219" s="25">
        <v>0</v>
      </c>
      <c r="E219" s="21">
        <v>1352.9321052631581</v>
      </c>
    </row>
    <row r="220" spans="1:5">
      <c r="A220" s="29" t="s">
        <v>579</v>
      </c>
      <c r="B220" s="30" t="s">
        <v>588</v>
      </c>
      <c r="C220" s="22" t="s">
        <v>0</v>
      </c>
      <c r="D220" s="25">
        <v>0</v>
      </c>
      <c r="E220" s="21">
        <v>1406.8421052631579</v>
      </c>
    </row>
    <row r="221" spans="1:5">
      <c r="A221" s="29" t="s">
        <v>95</v>
      </c>
      <c r="B221" s="29" t="s">
        <v>491</v>
      </c>
      <c r="C221" s="22" t="s">
        <v>0</v>
      </c>
      <c r="D221" s="25">
        <v>0</v>
      </c>
      <c r="E221" s="21">
        <v>2421.0526315789475</v>
      </c>
    </row>
    <row r="222" spans="1:5">
      <c r="A222" s="29" t="s">
        <v>88</v>
      </c>
      <c r="B222" s="29" t="s">
        <v>492</v>
      </c>
      <c r="C222" s="22" t="s">
        <v>0</v>
      </c>
      <c r="D222" s="25">
        <v>0</v>
      </c>
      <c r="E222" s="21">
        <v>3301.0526315789475</v>
      </c>
    </row>
    <row r="223" spans="1:5">
      <c r="A223" s="19" t="s">
        <v>730</v>
      </c>
      <c r="B223" s="19" t="s">
        <v>684</v>
      </c>
      <c r="C223" s="54"/>
      <c r="D223" s="51"/>
      <c r="E223" s="33"/>
    </row>
    <row r="224" spans="1:5">
      <c r="A224" s="29" t="s">
        <v>635</v>
      </c>
      <c r="B224" s="29" t="s">
        <v>644</v>
      </c>
      <c r="C224" s="22" t="s">
        <v>0</v>
      </c>
      <c r="D224" s="25">
        <v>0</v>
      </c>
      <c r="E224" s="21">
        <v>9789.4736842105267</v>
      </c>
    </row>
    <row r="225" spans="1:5">
      <c r="A225" s="29" t="s">
        <v>636</v>
      </c>
      <c r="B225" s="29" t="s">
        <v>645</v>
      </c>
      <c r="C225" s="22" t="s">
        <v>0</v>
      </c>
      <c r="D225" s="25">
        <v>0</v>
      </c>
      <c r="E225" s="21">
        <v>12631.578947368422</v>
      </c>
    </row>
    <row r="226" spans="1:5">
      <c r="A226" s="19" t="s">
        <v>731</v>
      </c>
      <c r="B226" s="19" t="s">
        <v>199</v>
      </c>
      <c r="C226" s="54"/>
      <c r="D226" s="51"/>
      <c r="E226" s="33"/>
    </row>
    <row r="227" spans="1:5">
      <c r="A227" s="29" t="s">
        <v>37</v>
      </c>
      <c r="B227" s="29" t="s">
        <v>119</v>
      </c>
      <c r="C227" s="22" t="s">
        <v>0</v>
      </c>
      <c r="D227" s="25">
        <v>0</v>
      </c>
      <c r="E227" s="21">
        <v>191.28466327108094</v>
      </c>
    </row>
    <row r="228" spans="1:5">
      <c r="A228" s="29" t="s">
        <v>294</v>
      </c>
      <c r="B228" s="29" t="s">
        <v>295</v>
      </c>
      <c r="C228" s="22" t="s">
        <v>0</v>
      </c>
      <c r="D228" s="25">
        <v>0</v>
      </c>
      <c r="E228" s="21">
        <v>143.18053197509906</v>
      </c>
    </row>
    <row r="229" spans="1:5">
      <c r="A229" s="29" t="s">
        <v>38</v>
      </c>
      <c r="B229" s="29" t="s">
        <v>508</v>
      </c>
      <c r="C229" s="22" t="s">
        <v>0</v>
      </c>
      <c r="D229" s="25">
        <v>0</v>
      </c>
      <c r="E229" s="21">
        <v>492.28070175438603</v>
      </c>
    </row>
    <row r="230" spans="1:5">
      <c r="A230" s="19" t="s">
        <v>732</v>
      </c>
      <c r="B230" s="19" t="s">
        <v>523</v>
      </c>
      <c r="C230" s="54"/>
      <c r="D230" s="51"/>
      <c r="E230" s="33"/>
    </row>
    <row r="231" spans="1:5">
      <c r="A231" s="29" t="s">
        <v>439</v>
      </c>
      <c r="B231" s="29" t="s">
        <v>445</v>
      </c>
      <c r="C231" s="22" t="s">
        <v>0</v>
      </c>
      <c r="D231" s="25">
        <v>0</v>
      </c>
      <c r="E231" s="21">
        <v>948.24561403508778</v>
      </c>
    </row>
    <row r="232" spans="1:5">
      <c r="A232" s="29" t="s">
        <v>440</v>
      </c>
      <c r="B232" s="29" t="s">
        <v>446</v>
      </c>
      <c r="C232" s="22" t="s">
        <v>0</v>
      </c>
      <c r="D232" s="25">
        <v>0</v>
      </c>
      <c r="E232" s="21">
        <v>988.59649122807025</v>
      </c>
    </row>
    <row r="233" spans="1:5">
      <c r="A233" s="29" t="s">
        <v>441</v>
      </c>
      <c r="B233" s="29" t="s">
        <v>447</v>
      </c>
      <c r="C233" s="22" t="s">
        <v>0</v>
      </c>
      <c r="D233" s="25">
        <v>0</v>
      </c>
      <c r="E233" s="21">
        <v>1028.9473684210527</v>
      </c>
    </row>
    <row r="234" spans="1:5">
      <c r="A234" s="60" t="s">
        <v>850</v>
      </c>
      <c r="B234" s="61" t="s">
        <v>675</v>
      </c>
      <c r="C234" s="10"/>
      <c r="D234" s="47"/>
      <c r="E234" s="17"/>
    </row>
    <row r="235" spans="1:5">
      <c r="A235" s="19" t="s">
        <v>734</v>
      </c>
      <c r="B235" s="19" t="s">
        <v>685</v>
      </c>
      <c r="C235" s="54"/>
      <c r="D235" s="51"/>
      <c r="E235" s="33"/>
    </row>
    <row r="236" spans="1:5">
      <c r="A236" s="29" t="s">
        <v>387</v>
      </c>
      <c r="B236" s="31" t="s">
        <v>388</v>
      </c>
      <c r="C236" s="22" t="s">
        <v>0</v>
      </c>
      <c r="D236" s="25">
        <v>0</v>
      </c>
      <c r="E236" s="21">
        <v>1964.9122807017545</v>
      </c>
    </row>
    <row r="237" spans="1:5">
      <c r="A237" s="29" t="s">
        <v>277</v>
      </c>
      <c r="B237" s="31" t="s">
        <v>398</v>
      </c>
      <c r="C237" s="22" t="s">
        <v>0</v>
      </c>
      <c r="D237" s="25">
        <v>0</v>
      </c>
      <c r="E237" s="21">
        <v>1069.2982456140351</v>
      </c>
    </row>
    <row r="238" spans="1:5">
      <c r="A238" s="29" t="s">
        <v>238</v>
      </c>
      <c r="B238" s="29" t="s">
        <v>239</v>
      </c>
      <c r="C238" s="22" t="s">
        <v>0</v>
      </c>
      <c r="D238" s="25">
        <v>0</v>
      </c>
      <c r="E238" s="21">
        <v>331.75438596491227</v>
      </c>
    </row>
    <row r="239" spans="1:5">
      <c r="A239" s="19" t="s">
        <v>733</v>
      </c>
      <c r="B239" s="19" t="s">
        <v>482</v>
      </c>
      <c r="C239"/>
      <c r="D239"/>
      <c r="E239"/>
    </row>
    <row r="240" spans="1:5">
      <c r="A240" s="29" t="s">
        <v>809</v>
      </c>
      <c r="B240" s="31" t="s">
        <v>839</v>
      </c>
      <c r="C240" s="22" t="s">
        <v>0</v>
      </c>
      <c r="D240" s="25">
        <v>0</v>
      </c>
      <c r="E240" s="21">
        <v>3561.4035087719303</v>
      </c>
    </row>
    <row r="241" spans="1:5">
      <c r="A241" s="29" t="s">
        <v>810</v>
      </c>
      <c r="B241" s="31" t="s">
        <v>840</v>
      </c>
      <c r="C241" s="22" t="s">
        <v>0</v>
      </c>
      <c r="D241" s="25">
        <v>0</v>
      </c>
      <c r="E241" s="21">
        <v>6877.1929824561412</v>
      </c>
    </row>
    <row r="242" spans="1:5">
      <c r="A242" s="29" t="s">
        <v>887</v>
      </c>
      <c r="B242" s="31" t="s">
        <v>927</v>
      </c>
      <c r="C242" s="22" t="s">
        <v>0</v>
      </c>
      <c r="D242" s="25">
        <v>0</v>
      </c>
      <c r="E242" s="21">
        <v>47368.42105263158</v>
      </c>
    </row>
    <row r="243" spans="1:5">
      <c r="A243" s="29" t="s">
        <v>811</v>
      </c>
      <c r="B243" s="29" t="s">
        <v>928</v>
      </c>
      <c r="C243" s="22" t="s">
        <v>0</v>
      </c>
      <c r="D243" s="25">
        <v>0</v>
      </c>
      <c r="E243" s="21">
        <v>48552.631578947374</v>
      </c>
    </row>
    <row r="244" spans="1:5">
      <c r="A244" s="23" t="s">
        <v>278</v>
      </c>
      <c r="B244" s="23" t="s">
        <v>929</v>
      </c>
      <c r="C244" s="22" t="s">
        <v>0</v>
      </c>
      <c r="D244" s="25">
        <v>0</v>
      </c>
      <c r="E244" s="21">
        <v>53038.421052631587</v>
      </c>
    </row>
    <row r="245" spans="1:5">
      <c r="A245" s="29" t="s">
        <v>383</v>
      </c>
      <c r="B245" s="29" t="s">
        <v>930</v>
      </c>
      <c r="C245" s="22" t="s">
        <v>0</v>
      </c>
      <c r="D245" s="25">
        <v>0</v>
      </c>
      <c r="E245" s="21">
        <v>55610.526315789481</v>
      </c>
    </row>
    <row r="246" spans="1:5">
      <c r="A246" s="29" t="s">
        <v>279</v>
      </c>
      <c r="B246" s="29" t="s">
        <v>933</v>
      </c>
      <c r="C246" s="22" t="s">
        <v>0</v>
      </c>
      <c r="D246" s="25">
        <v>0</v>
      </c>
      <c r="E246" s="21">
        <v>58157.894736842107</v>
      </c>
    </row>
    <row r="247" spans="1:5">
      <c r="A247" s="29" t="s">
        <v>384</v>
      </c>
      <c r="B247" s="29" t="s">
        <v>931</v>
      </c>
      <c r="C247" s="22" t="s">
        <v>0</v>
      </c>
      <c r="D247" s="25">
        <v>0</v>
      </c>
      <c r="E247" s="21">
        <v>61122.807017543862</v>
      </c>
    </row>
    <row r="248" spans="1:5">
      <c r="A248" s="60" t="s">
        <v>851</v>
      </c>
      <c r="B248" s="61" t="s">
        <v>676</v>
      </c>
      <c r="C248" s="10"/>
      <c r="D248" s="47"/>
      <c r="E248" s="17"/>
    </row>
    <row r="249" spans="1:5">
      <c r="A249" s="19" t="s">
        <v>739</v>
      </c>
      <c r="B249" s="19" t="s">
        <v>932</v>
      </c>
      <c r="C249" s="56"/>
      <c r="D249" s="57"/>
      <c r="E249" s="58"/>
    </row>
    <row r="250" spans="1:5">
      <c r="A250" s="29" t="s">
        <v>859</v>
      </c>
      <c r="B250" s="29" t="s">
        <v>873</v>
      </c>
      <c r="C250" s="22" t="s">
        <v>0</v>
      </c>
      <c r="D250" s="25">
        <v>0</v>
      </c>
      <c r="E250" s="21">
        <v>304.97881320949432</v>
      </c>
    </row>
    <row r="251" spans="1:5">
      <c r="A251" s="29" t="s">
        <v>860</v>
      </c>
      <c r="B251" s="29" t="s">
        <v>874</v>
      </c>
      <c r="C251" s="22" t="s">
        <v>0</v>
      </c>
      <c r="D251" s="25">
        <v>0</v>
      </c>
      <c r="E251" s="21">
        <v>398.70511867905043</v>
      </c>
    </row>
    <row r="252" spans="1:5">
      <c r="A252" s="29" t="s">
        <v>591</v>
      </c>
      <c r="B252" s="29" t="s">
        <v>592</v>
      </c>
      <c r="C252" s="22" t="s">
        <v>0</v>
      </c>
      <c r="D252" s="25">
        <v>0</v>
      </c>
      <c r="E252" s="21">
        <v>494.66164086687309</v>
      </c>
    </row>
    <row r="253" spans="1:5">
      <c r="A253" s="29" t="s">
        <v>593</v>
      </c>
      <c r="B253" s="29" t="s">
        <v>594</v>
      </c>
      <c r="C253" s="22" t="s">
        <v>0</v>
      </c>
      <c r="D253" s="25">
        <v>0</v>
      </c>
      <c r="E253" s="21">
        <v>626.15684210526319</v>
      </c>
    </row>
    <row r="254" spans="1:5">
      <c r="A254" s="29" t="s">
        <v>595</v>
      </c>
      <c r="B254" s="29" t="s">
        <v>596</v>
      </c>
      <c r="C254" s="22" t="s">
        <v>0</v>
      </c>
      <c r="D254" s="25">
        <v>0</v>
      </c>
      <c r="E254" s="21">
        <v>626.33486068111461</v>
      </c>
    </row>
    <row r="255" spans="1:5">
      <c r="A255" s="29" t="s">
        <v>597</v>
      </c>
      <c r="B255" s="29" t="s">
        <v>598</v>
      </c>
      <c r="C255" s="22" t="s">
        <v>0</v>
      </c>
      <c r="D255" s="25">
        <v>0</v>
      </c>
      <c r="E255" s="21">
        <v>775.01526315789499</v>
      </c>
    </row>
    <row r="256" spans="1:5">
      <c r="A256" s="29" t="s">
        <v>599</v>
      </c>
      <c r="B256" s="29" t="s">
        <v>600</v>
      </c>
      <c r="C256" s="22" t="s">
        <v>0</v>
      </c>
      <c r="D256" s="25">
        <v>0</v>
      </c>
      <c r="E256" s="21">
        <v>1135.2868833849332</v>
      </c>
    </row>
    <row r="257" spans="1:5">
      <c r="A257" s="29" t="s">
        <v>601</v>
      </c>
      <c r="B257" s="29" t="s">
        <v>602</v>
      </c>
      <c r="C257" s="22" t="s">
        <v>0</v>
      </c>
      <c r="D257" s="25">
        <v>0</v>
      </c>
      <c r="E257" s="21">
        <v>1181.2142518059861</v>
      </c>
    </row>
    <row r="258" spans="1:5">
      <c r="A258" s="29" t="s">
        <v>603</v>
      </c>
      <c r="B258" s="29" t="s">
        <v>604</v>
      </c>
      <c r="C258" s="22" t="s">
        <v>0</v>
      </c>
      <c r="D258" s="25">
        <v>0</v>
      </c>
      <c r="E258" s="21">
        <v>1490.4888906088756</v>
      </c>
    </row>
    <row r="259" spans="1:5">
      <c r="A259" s="29" t="s">
        <v>605</v>
      </c>
      <c r="B259" s="29" t="s">
        <v>606</v>
      </c>
      <c r="C259" s="22" t="s">
        <v>0</v>
      </c>
      <c r="D259" s="25">
        <v>0</v>
      </c>
      <c r="E259" s="21">
        <v>3004.3100825593397</v>
      </c>
    </row>
    <row r="260" spans="1:5">
      <c r="A260" s="29" t="s">
        <v>607</v>
      </c>
      <c r="B260" s="29" t="s">
        <v>608</v>
      </c>
      <c r="C260" s="22" t="s">
        <v>0</v>
      </c>
      <c r="D260" s="25">
        <v>0</v>
      </c>
      <c r="E260" s="21">
        <v>3474.5989628482976</v>
      </c>
    </row>
    <row r="261" spans="1:5">
      <c r="A261" s="29" t="s">
        <v>609</v>
      </c>
      <c r="B261" s="29" t="s">
        <v>610</v>
      </c>
      <c r="C261" s="22" t="s">
        <v>0</v>
      </c>
      <c r="D261" s="25">
        <v>0</v>
      </c>
      <c r="E261" s="21">
        <v>3925.766867905058</v>
      </c>
    </row>
    <row r="262" spans="1:5">
      <c r="A262" s="29" t="s">
        <v>611</v>
      </c>
      <c r="B262" s="29" t="s">
        <v>612</v>
      </c>
      <c r="C262" s="22" t="s">
        <v>0</v>
      </c>
      <c r="D262" s="25">
        <v>0</v>
      </c>
      <c r="E262" s="21">
        <v>4089.3416099071214</v>
      </c>
    </row>
    <row r="263" spans="1:5">
      <c r="A263" s="29" t="s">
        <v>613</v>
      </c>
      <c r="B263" s="30" t="s">
        <v>614</v>
      </c>
      <c r="C263" s="22" t="s">
        <v>0</v>
      </c>
      <c r="D263" s="25">
        <v>0</v>
      </c>
      <c r="E263" s="21">
        <v>6064.4104747162055</v>
      </c>
    </row>
    <row r="264" spans="1:5">
      <c r="A264" s="29" t="s">
        <v>615</v>
      </c>
      <c r="B264" s="30" t="s">
        <v>616</v>
      </c>
      <c r="C264" s="22" t="s">
        <v>0</v>
      </c>
      <c r="D264" s="25">
        <v>0</v>
      </c>
      <c r="E264" s="21">
        <v>9108.2504127966986</v>
      </c>
    </row>
    <row r="265" spans="1:5">
      <c r="A265" s="29" t="s">
        <v>617</v>
      </c>
      <c r="B265" s="30" t="s">
        <v>618</v>
      </c>
      <c r="C265" s="22" t="s">
        <v>0</v>
      </c>
      <c r="D265" s="25">
        <v>0</v>
      </c>
      <c r="E265" s="21">
        <v>10529.103302373578</v>
      </c>
    </row>
    <row r="266" spans="1:5">
      <c r="A266" s="19" t="s">
        <v>740</v>
      </c>
      <c r="B266" s="19" t="s">
        <v>619</v>
      </c>
      <c r="C266" s="54"/>
      <c r="D266" s="51"/>
      <c r="E266" s="33"/>
    </row>
    <row r="267" spans="1:5">
      <c r="A267" s="29" t="s">
        <v>70</v>
      </c>
      <c r="B267" s="18" t="s">
        <v>647</v>
      </c>
      <c r="C267" s="22" t="s">
        <v>0</v>
      </c>
      <c r="D267" s="25">
        <v>0</v>
      </c>
      <c r="E267" s="21">
        <v>673.1578947368422</v>
      </c>
    </row>
    <row r="268" spans="1:5">
      <c r="A268" s="29" t="s">
        <v>71</v>
      </c>
      <c r="B268" s="18" t="s">
        <v>648</v>
      </c>
      <c r="C268" s="22" t="s">
        <v>0</v>
      </c>
      <c r="D268" s="25">
        <v>0</v>
      </c>
      <c r="E268" s="21">
        <v>573.50526315789477</v>
      </c>
    </row>
    <row r="269" spans="1:5">
      <c r="A269" s="29" t="s">
        <v>72</v>
      </c>
      <c r="B269" s="18" t="s">
        <v>649</v>
      </c>
      <c r="C269" s="22" t="s">
        <v>0</v>
      </c>
      <c r="D269" s="25">
        <v>0</v>
      </c>
      <c r="E269" s="21">
        <v>675.43859649122817</v>
      </c>
    </row>
    <row r="270" spans="1:5">
      <c r="A270" s="29" t="s">
        <v>73</v>
      </c>
      <c r="B270" s="18" t="s">
        <v>646</v>
      </c>
      <c r="C270" s="22" t="s">
        <v>0</v>
      </c>
      <c r="D270" s="25">
        <v>0</v>
      </c>
      <c r="E270" s="21">
        <v>958.86491228070179</v>
      </c>
    </row>
    <row r="271" spans="1:5">
      <c r="A271" s="29" t="s">
        <v>842</v>
      </c>
      <c r="B271" s="18" t="s">
        <v>841</v>
      </c>
      <c r="C271" s="22" t="s">
        <v>0</v>
      </c>
      <c r="D271" s="25">
        <v>0</v>
      </c>
      <c r="E271" s="21">
        <v>1295.6140350877195</v>
      </c>
    </row>
    <row r="272" spans="1:5">
      <c r="A272" s="29" t="s">
        <v>74</v>
      </c>
      <c r="B272" s="18" t="s">
        <v>650</v>
      </c>
      <c r="C272" s="22" t="s">
        <v>0</v>
      </c>
      <c r="D272" s="25">
        <v>0</v>
      </c>
      <c r="E272" s="21">
        <v>1751.5789473684213</v>
      </c>
    </row>
    <row r="273" spans="1:5">
      <c r="A273" s="29" t="s">
        <v>934</v>
      </c>
      <c r="B273" s="18" t="s">
        <v>935</v>
      </c>
      <c r="C273" s="10"/>
      <c r="D273" s="47"/>
      <c r="E273" s="17"/>
    </row>
    <row r="274" spans="1:5">
      <c r="A274" s="29" t="s">
        <v>821</v>
      </c>
      <c r="B274" s="18" t="s">
        <v>836</v>
      </c>
      <c r="C274" s="22" t="s">
        <v>0</v>
      </c>
      <c r="D274" s="25">
        <v>0</v>
      </c>
      <c r="E274" s="21">
        <v>2057.8947368421054</v>
      </c>
    </row>
    <row r="275" spans="1:5">
      <c r="A275" s="29" t="s">
        <v>75</v>
      </c>
      <c r="B275" s="18" t="s">
        <v>651</v>
      </c>
      <c r="C275" s="22" t="s">
        <v>0</v>
      </c>
      <c r="D275" s="25">
        <v>0</v>
      </c>
      <c r="E275" s="21">
        <v>2446.8771929824566</v>
      </c>
    </row>
    <row r="276" spans="1:5">
      <c r="A276" s="29" t="s">
        <v>69</v>
      </c>
      <c r="B276" s="18" t="s">
        <v>652</v>
      </c>
      <c r="C276" s="22" t="s">
        <v>0</v>
      </c>
      <c r="D276" s="25">
        <v>0</v>
      </c>
      <c r="E276" s="21">
        <v>2786.105263157895</v>
      </c>
    </row>
    <row r="277" spans="1:5">
      <c r="A277" s="29" t="s">
        <v>76</v>
      </c>
      <c r="B277" s="18" t="s">
        <v>653</v>
      </c>
      <c r="C277" s="22" t="s">
        <v>0</v>
      </c>
      <c r="D277" s="25">
        <v>0</v>
      </c>
      <c r="E277" s="21">
        <v>3589.4736842105267</v>
      </c>
    </row>
    <row r="278" spans="1:5">
      <c r="A278" s="29" t="s">
        <v>77</v>
      </c>
      <c r="B278" s="18" t="s">
        <v>654</v>
      </c>
      <c r="C278" s="22" t="s">
        <v>0</v>
      </c>
      <c r="D278" s="25">
        <v>0</v>
      </c>
      <c r="E278" s="21">
        <v>4041.052631578948</v>
      </c>
    </row>
    <row r="279" spans="1:5">
      <c r="A279" s="29" t="s">
        <v>78</v>
      </c>
      <c r="B279" s="18" t="s">
        <v>655</v>
      </c>
      <c r="C279" s="22" t="s">
        <v>0</v>
      </c>
      <c r="D279" s="25">
        <v>0</v>
      </c>
      <c r="E279" s="21">
        <v>5654.50052631579</v>
      </c>
    </row>
    <row r="280" spans="1:5">
      <c r="A280" s="29" t="s">
        <v>79</v>
      </c>
      <c r="B280" s="18" t="s">
        <v>656</v>
      </c>
      <c r="C280" s="22" t="s">
        <v>0</v>
      </c>
      <c r="D280" s="25">
        <v>0</v>
      </c>
      <c r="E280" s="21">
        <v>6605.894736842105</v>
      </c>
    </row>
    <row r="281" spans="1:5">
      <c r="A281" s="29" t="s">
        <v>80</v>
      </c>
      <c r="B281" s="18" t="s">
        <v>657</v>
      </c>
      <c r="C281" s="22" t="s">
        <v>0</v>
      </c>
      <c r="D281" s="25">
        <v>0</v>
      </c>
      <c r="E281" s="21">
        <v>8631.5789473684217</v>
      </c>
    </row>
    <row r="282" spans="1:5">
      <c r="A282" s="29" t="s">
        <v>81</v>
      </c>
      <c r="B282" s="18" t="s">
        <v>658</v>
      </c>
      <c r="C282" s="22" t="s">
        <v>0</v>
      </c>
      <c r="D282" s="25">
        <v>0</v>
      </c>
      <c r="E282" s="21">
        <v>11789.473684210527</v>
      </c>
    </row>
    <row r="283" spans="1:5">
      <c r="A283" s="29" t="s">
        <v>186</v>
      </c>
      <c r="B283" s="18" t="s">
        <v>659</v>
      </c>
      <c r="C283" s="22" t="s">
        <v>0</v>
      </c>
      <c r="D283" s="25">
        <v>0</v>
      </c>
      <c r="E283" s="21">
        <v>16421.05263157895</v>
      </c>
    </row>
    <row r="284" spans="1:5">
      <c r="A284" s="29" t="s">
        <v>187</v>
      </c>
      <c r="B284" s="18" t="s">
        <v>660</v>
      </c>
      <c r="C284" s="22" t="s">
        <v>0</v>
      </c>
      <c r="D284" s="25">
        <v>0</v>
      </c>
      <c r="E284" s="21">
        <v>18205.263157894737</v>
      </c>
    </row>
    <row r="285" spans="1:5">
      <c r="A285" s="29" t="s">
        <v>188</v>
      </c>
      <c r="B285" s="18" t="s">
        <v>661</v>
      </c>
      <c r="C285" s="22" t="s">
        <v>0</v>
      </c>
      <c r="D285" s="25">
        <v>0</v>
      </c>
      <c r="E285" s="21">
        <v>22894.736842105263</v>
      </c>
    </row>
    <row r="286" spans="1:5">
      <c r="A286" s="19" t="s">
        <v>741</v>
      </c>
      <c r="B286" s="19" t="s">
        <v>626</v>
      </c>
      <c r="C286" s="54"/>
      <c r="D286" s="51"/>
      <c r="E286" s="33"/>
    </row>
    <row r="287" spans="1:5">
      <c r="A287" s="29" t="s">
        <v>620</v>
      </c>
      <c r="B287" s="30" t="s">
        <v>621</v>
      </c>
      <c r="C287" s="22" t="s">
        <v>0</v>
      </c>
      <c r="D287" s="25">
        <v>0</v>
      </c>
      <c r="E287" s="21">
        <v>1035.9754385964914</v>
      </c>
    </row>
    <row r="288" spans="1:5">
      <c r="A288" s="29" t="s">
        <v>622</v>
      </c>
      <c r="B288" s="30" t="s">
        <v>623</v>
      </c>
      <c r="C288" s="22" t="s">
        <v>0</v>
      </c>
      <c r="D288" s="25">
        <v>0</v>
      </c>
      <c r="E288" s="21">
        <v>1442.9716842105263</v>
      </c>
    </row>
    <row r="289" spans="1:5">
      <c r="A289" s="29" t="s">
        <v>624</v>
      </c>
      <c r="B289" s="30" t="s">
        <v>625</v>
      </c>
      <c r="C289" s="22" t="s">
        <v>0</v>
      </c>
      <c r="D289" s="25">
        <v>0</v>
      </c>
      <c r="E289" s="21">
        <v>1675.7894736842109</v>
      </c>
    </row>
    <row r="290" spans="1:5">
      <c r="A290" s="29" t="s">
        <v>822</v>
      </c>
      <c r="B290" s="29" t="s">
        <v>837</v>
      </c>
      <c r="C290" s="22" t="s">
        <v>0</v>
      </c>
      <c r="D290" s="25">
        <v>0</v>
      </c>
      <c r="E290" s="21">
        <v>2775.4385964912285</v>
      </c>
    </row>
    <row r="291" spans="1:5">
      <c r="A291" s="60" t="s">
        <v>852</v>
      </c>
      <c r="B291" s="61" t="s">
        <v>743</v>
      </c>
      <c r="C291" s="10"/>
      <c r="D291" s="47"/>
      <c r="E291" s="17"/>
    </row>
    <row r="292" spans="1:5">
      <c r="A292" s="19" t="s">
        <v>744</v>
      </c>
      <c r="B292" s="19" t="s">
        <v>39</v>
      </c>
      <c r="C292" s="54"/>
      <c r="D292" s="51"/>
      <c r="E292" s="33"/>
    </row>
    <row r="293" spans="1:5">
      <c r="A293" s="29" t="s">
        <v>133</v>
      </c>
      <c r="B293" s="29" t="s">
        <v>686</v>
      </c>
      <c r="C293" s="22" t="s">
        <v>40</v>
      </c>
      <c r="D293" s="25">
        <v>0</v>
      </c>
      <c r="E293" s="21">
        <v>3.073684210526316</v>
      </c>
    </row>
    <row r="294" spans="1:5">
      <c r="A294" s="29" t="s">
        <v>134</v>
      </c>
      <c r="B294" s="29" t="s">
        <v>687</v>
      </c>
      <c r="C294" s="22" t="s">
        <v>40</v>
      </c>
      <c r="D294" s="25">
        <v>0</v>
      </c>
      <c r="E294" s="21">
        <v>3.073684210526316</v>
      </c>
    </row>
    <row r="295" spans="1:5">
      <c r="A295" s="19" t="s">
        <v>745</v>
      </c>
      <c r="B295" s="19" t="s">
        <v>41</v>
      </c>
      <c r="C295" s="54"/>
      <c r="D295" s="51"/>
      <c r="E295" s="33"/>
    </row>
    <row r="296" spans="1:5">
      <c r="A296" s="29" t="s">
        <v>43</v>
      </c>
      <c r="B296" s="29" t="s">
        <v>44</v>
      </c>
      <c r="C296" s="22" t="s">
        <v>42</v>
      </c>
      <c r="D296" s="25">
        <v>0</v>
      </c>
      <c r="E296" s="21">
        <v>9.5789473684210531</v>
      </c>
    </row>
    <row r="297" spans="1:5">
      <c r="A297" s="29" t="s">
        <v>45</v>
      </c>
      <c r="B297" s="29" t="s">
        <v>46</v>
      </c>
      <c r="C297" s="22" t="s">
        <v>42</v>
      </c>
      <c r="D297" s="25">
        <v>0</v>
      </c>
      <c r="E297" s="21">
        <v>3.1929824561403515</v>
      </c>
    </row>
    <row r="298" spans="1:5">
      <c r="A298" s="29" t="s">
        <v>47</v>
      </c>
      <c r="B298" s="29" t="s">
        <v>48</v>
      </c>
      <c r="C298" s="22" t="s">
        <v>42</v>
      </c>
      <c r="D298" s="25">
        <v>0</v>
      </c>
      <c r="E298" s="21">
        <v>14.140350877192985</v>
      </c>
    </row>
    <row r="299" spans="1:5">
      <c r="A299" s="29" t="s">
        <v>280</v>
      </c>
      <c r="B299" s="29" t="s">
        <v>281</v>
      </c>
      <c r="C299" s="22" t="s">
        <v>42</v>
      </c>
      <c r="D299" s="25">
        <v>0</v>
      </c>
      <c r="E299" s="21">
        <v>2.8631578947368426</v>
      </c>
    </row>
    <row r="300" spans="1:5">
      <c r="A300" s="19" t="s">
        <v>747</v>
      </c>
      <c r="B300" s="19" t="s">
        <v>746</v>
      </c>
      <c r="C300" s="54"/>
      <c r="D300" s="51"/>
      <c r="E300" s="33"/>
    </row>
    <row r="301" spans="1:5">
      <c r="A301" s="29" t="s">
        <v>49</v>
      </c>
      <c r="B301" s="29" t="s">
        <v>97</v>
      </c>
      <c r="C301" s="22" t="s">
        <v>42</v>
      </c>
      <c r="D301" s="25">
        <v>0</v>
      </c>
      <c r="E301" s="21">
        <v>4.3157894736842106</v>
      </c>
    </row>
    <row r="302" spans="1:5">
      <c r="A302" s="29" t="s">
        <v>50</v>
      </c>
      <c r="B302" s="29" t="s">
        <v>98</v>
      </c>
      <c r="C302" s="22" t="s">
        <v>42</v>
      </c>
      <c r="D302" s="25">
        <v>0</v>
      </c>
      <c r="E302" s="21">
        <v>9.719298245614036</v>
      </c>
    </row>
    <row r="303" spans="1:5">
      <c r="A303" s="29" t="s">
        <v>51</v>
      </c>
      <c r="B303" s="29" t="s">
        <v>99</v>
      </c>
      <c r="C303" s="22" t="s">
        <v>42</v>
      </c>
      <c r="D303" s="25">
        <v>0</v>
      </c>
      <c r="E303" s="21">
        <v>21.92982456140351</v>
      </c>
    </row>
    <row r="304" spans="1:5">
      <c r="A304" s="29" t="s">
        <v>52</v>
      </c>
      <c r="B304" s="29" t="s">
        <v>100</v>
      </c>
      <c r="C304" s="22" t="s">
        <v>42</v>
      </c>
      <c r="D304" s="25">
        <v>0</v>
      </c>
      <c r="E304" s="21">
        <v>22.17543859649123</v>
      </c>
    </row>
    <row r="305" spans="1:5">
      <c r="A305" s="29" t="s">
        <v>53</v>
      </c>
      <c r="B305" s="29" t="s">
        <v>101</v>
      </c>
      <c r="C305" s="22" t="s">
        <v>42</v>
      </c>
      <c r="D305" s="25">
        <v>0</v>
      </c>
      <c r="E305" s="21">
        <v>13.508771929824563</v>
      </c>
    </row>
    <row r="306" spans="1:5">
      <c r="A306" s="29" t="s">
        <v>54</v>
      </c>
      <c r="B306" s="29" t="s">
        <v>102</v>
      </c>
      <c r="C306" s="22" t="s">
        <v>42</v>
      </c>
      <c r="D306" s="25">
        <v>0</v>
      </c>
      <c r="E306" s="21">
        <v>19.017543859649123</v>
      </c>
    </row>
    <row r="307" spans="1:5">
      <c r="A307" s="29" t="s">
        <v>55</v>
      </c>
      <c r="B307" s="29" t="s">
        <v>103</v>
      </c>
      <c r="C307" s="22" t="s">
        <v>42</v>
      </c>
      <c r="D307" s="25">
        <v>0</v>
      </c>
      <c r="E307" s="21">
        <v>37.96491228070176</v>
      </c>
    </row>
    <row r="308" spans="1:5">
      <c r="A308" s="29" t="s">
        <v>56</v>
      </c>
      <c r="B308" s="29" t="s">
        <v>104</v>
      </c>
      <c r="C308" s="22" t="s">
        <v>42</v>
      </c>
      <c r="D308" s="25">
        <v>0</v>
      </c>
      <c r="E308" s="21">
        <v>71.087719298245631</v>
      </c>
    </row>
    <row r="309" spans="1:5">
      <c r="A309" s="19" t="s">
        <v>748</v>
      </c>
      <c r="B309" s="59" t="s">
        <v>312</v>
      </c>
      <c r="C309" s="54"/>
      <c r="D309" s="51"/>
      <c r="E309" s="33"/>
    </row>
    <row r="310" spans="1:5">
      <c r="A310" s="29" t="s">
        <v>290</v>
      </c>
      <c r="B310" s="64" t="s">
        <v>296</v>
      </c>
      <c r="C310" s="22" t="s">
        <v>0</v>
      </c>
      <c r="D310" s="25">
        <v>0</v>
      </c>
      <c r="E310" s="21">
        <v>2.9473684210526319</v>
      </c>
    </row>
    <row r="311" spans="1:5">
      <c r="A311" s="29" t="s">
        <v>267</v>
      </c>
      <c r="B311" s="64" t="s">
        <v>297</v>
      </c>
      <c r="C311" s="22" t="s">
        <v>0</v>
      </c>
      <c r="D311" s="25">
        <v>0</v>
      </c>
      <c r="E311" s="21">
        <v>2.9473684210526319</v>
      </c>
    </row>
    <row r="312" spans="1:5">
      <c r="A312" s="23" t="s">
        <v>63</v>
      </c>
      <c r="B312" s="64" t="s">
        <v>298</v>
      </c>
      <c r="C312" s="22" t="s">
        <v>0</v>
      </c>
      <c r="D312" s="25">
        <v>0</v>
      </c>
      <c r="E312" s="21">
        <v>2.9473684210526319</v>
      </c>
    </row>
    <row r="313" spans="1:5">
      <c r="A313" s="29" t="s">
        <v>58</v>
      </c>
      <c r="B313" s="64" t="s">
        <v>118</v>
      </c>
      <c r="C313" s="22" t="s">
        <v>0</v>
      </c>
      <c r="D313" s="25">
        <v>0</v>
      </c>
      <c r="E313" s="21">
        <v>2.9473684210526319</v>
      </c>
    </row>
    <row r="314" spans="1:5">
      <c r="A314" s="29" t="s">
        <v>284</v>
      </c>
      <c r="B314" s="64" t="s">
        <v>372</v>
      </c>
      <c r="C314" s="22" t="s">
        <v>0</v>
      </c>
      <c r="D314" s="25">
        <v>0</v>
      </c>
      <c r="E314" s="21">
        <v>1.2631578947368423</v>
      </c>
    </row>
    <row r="315" spans="1:5">
      <c r="A315" s="29" t="s">
        <v>289</v>
      </c>
      <c r="B315" s="64" t="s">
        <v>373</v>
      </c>
      <c r="C315" s="22" t="s">
        <v>0</v>
      </c>
      <c r="D315" s="25">
        <v>0</v>
      </c>
      <c r="E315" s="21">
        <v>1.2631578947368423</v>
      </c>
    </row>
    <row r="316" spans="1:5">
      <c r="A316" s="29" t="s">
        <v>429</v>
      </c>
      <c r="B316" s="64" t="s">
        <v>430</v>
      </c>
      <c r="C316" s="22" t="s">
        <v>0</v>
      </c>
      <c r="D316" s="25">
        <v>0</v>
      </c>
      <c r="E316" s="21">
        <v>2.9473684210526319</v>
      </c>
    </row>
    <row r="317" spans="1:5">
      <c r="A317" s="29" t="s">
        <v>483</v>
      </c>
      <c r="B317" s="64" t="s">
        <v>431</v>
      </c>
      <c r="C317" s="22" t="s">
        <v>0</v>
      </c>
      <c r="D317" s="25">
        <v>0</v>
      </c>
      <c r="E317" s="21">
        <v>2.9473684210526319</v>
      </c>
    </row>
    <row r="318" spans="1:5">
      <c r="A318" s="29" t="s">
        <v>432</v>
      </c>
      <c r="B318" s="64" t="s">
        <v>433</v>
      </c>
      <c r="C318" s="22" t="s">
        <v>0</v>
      </c>
      <c r="D318" s="25">
        <v>0</v>
      </c>
      <c r="E318" s="21">
        <v>2.9473684210526319</v>
      </c>
    </row>
    <row r="319" spans="1:5">
      <c r="A319" s="29" t="s">
        <v>285</v>
      </c>
      <c r="B319" s="64" t="s">
        <v>434</v>
      </c>
      <c r="C319" s="22" t="s">
        <v>0</v>
      </c>
      <c r="D319" s="25">
        <v>0</v>
      </c>
      <c r="E319" s="21">
        <v>1.2631578947368423</v>
      </c>
    </row>
    <row r="320" spans="1:5">
      <c r="A320" s="29" t="s">
        <v>286</v>
      </c>
      <c r="B320" s="64" t="s">
        <v>435</v>
      </c>
      <c r="C320" s="22" t="s">
        <v>0</v>
      </c>
      <c r="D320" s="25">
        <v>0</v>
      </c>
      <c r="E320" s="21">
        <v>1.2631578947368423</v>
      </c>
    </row>
    <row r="321" spans="1:5">
      <c r="A321" s="29" t="s">
        <v>287</v>
      </c>
      <c r="B321" s="64" t="s">
        <v>436</v>
      </c>
      <c r="C321" s="22" t="s">
        <v>0</v>
      </c>
      <c r="D321" s="25">
        <v>0</v>
      </c>
      <c r="E321" s="21">
        <v>1.2631578947368423</v>
      </c>
    </row>
    <row r="322" spans="1:5">
      <c r="A322" s="29" t="s">
        <v>266</v>
      </c>
      <c r="B322" s="64" t="s">
        <v>437</v>
      </c>
      <c r="C322" s="22" t="s">
        <v>0</v>
      </c>
      <c r="D322" s="25">
        <v>0</v>
      </c>
      <c r="E322" s="21">
        <v>1.2631578947368423</v>
      </c>
    </row>
    <row r="323" spans="1:5">
      <c r="A323" s="29" t="s">
        <v>288</v>
      </c>
      <c r="B323" s="64" t="s">
        <v>438</v>
      </c>
      <c r="C323" s="22" t="s">
        <v>0</v>
      </c>
      <c r="D323" s="25">
        <v>0</v>
      </c>
      <c r="E323" s="21">
        <v>1.2631578947368423</v>
      </c>
    </row>
    <row r="324" spans="1:5">
      <c r="A324" s="19" t="s">
        <v>749</v>
      </c>
      <c r="B324" s="19" t="s">
        <v>57</v>
      </c>
      <c r="C324" s="54"/>
      <c r="D324" s="51"/>
      <c r="E324" s="33"/>
    </row>
    <row r="325" spans="1:5">
      <c r="A325" s="29" t="s">
        <v>306</v>
      </c>
      <c r="B325" s="29" t="s">
        <v>307</v>
      </c>
      <c r="C325" s="22" t="s">
        <v>0</v>
      </c>
      <c r="D325" s="25">
        <v>0</v>
      </c>
      <c r="E325" s="21">
        <v>34.695157894736845</v>
      </c>
    </row>
    <row r="326" spans="1:5">
      <c r="A326" s="29" t="s">
        <v>309</v>
      </c>
      <c r="B326" s="29" t="s">
        <v>308</v>
      </c>
      <c r="C326" s="22" t="s">
        <v>0</v>
      </c>
      <c r="D326" s="25">
        <v>0</v>
      </c>
      <c r="E326" s="21">
        <v>21.652631578947371</v>
      </c>
    </row>
    <row r="327" spans="1:5">
      <c r="A327" s="29" t="s">
        <v>310</v>
      </c>
      <c r="B327" s="32" t="s">
        <v>299</v>
      </c>
      <c r="C327" s="22" t="s">
        <v>0</v>
      </c>
      <c r="D327" s="25">
        <v>0</v>
      </c>
      <c r="E327" s="21">
        <v>4.5852631578947367</v>
      </c>
    </row>
    <row r="328" spans="1:5">
      <c r="A328" s="29" t="s">
        <v>313</v>
      </c>
      <c r="B328" s="32" t="s">
        <v>311</v>
      </c>
      <c r="C328" s="22" t="s">
        <v>0</v>
      </c>
      <c r="D328" s="25">
        <v>0</v>
      </c>
      <c r="E328" s="21">
        <v>2.5473684210526319</v>
      </c>
    </row>
    <row r="329" spans="1:5">
      <c r="A329" s="19" t="s">
        <v>750</v>
      </c>
      <c r="B329" s="19" t="s">
        <v>364</v>
      </c>
      <c r="C329" s="54"/>
      <c r="D329" s="51"/>
      <c r="E329" s="33"/>
    </row>
    <row r="330" spans="1:5">
      <c r="A330" s="29" t="s">
        <v>314</v>
      </c>
      <c r="B330" s="29" t="s">
        <v>507</v>
      </c>
      <c r="C330" s="22" t="s">
        <v>0</v>
      </c>
      <c r="D330" s="25">
        <v>0</v>
      </c>
      <c r="E330" s="21">
        <v>85.591578947368433</v>
      </c>
    </row>
    <row r="331" spans="1:5">
      <c r="A331" s="29" t="s">
        <v>315</v>
      </c>
      <c r="B331" s="29" t="s">
        <v>300</v>
      </c>
      <c r="C331" s="22" t="s">
        <v>0</v>
      </c>
      <c r="D331" s="25">
        <v>0</v>
      </c>
      <c r="E331" s="21">
        <v>34.236631578947367</v>
      </c>
    </row>
    <row r="332" spans="1:5">
      <c r="A332" s="29" t="s">
        <v>316</v>
      </c>
      <c r="B332" s="29" t="s">
        <v>506</v>
      </c>
      <c r="C332" s="22" t="s">
        <v>0</v>
      </c>
      <c r="D332" s="25">
        <v>0</v>
      </c>
      <c r="E332" s="21">
        <v>7.693052631578948</v>
      </c>
    </row>
    <row r="333" spans="1:5">
      <c r="A333" s="29" t="s">
        <v>115</v>
      </c>
      <c r="B333" s="29" t="s">
        <v>505</v>
      </c>
      <c r="C333" s="22" t="s">
        <v>0</v>
      </c>
      <c r="D333" s="25">
        <v>0</v>
      </c>
      <c r="E333" s="21">
        <v>4.2795789473684209</v>
      </c>
    </row>
    <row r="334" spans="1:5">
      <c r="A334" s="29" t="s">
        <v>305</v>
      </c>
      <c r="B334" s="29" t="s">
        <v>504</v>
      </c>
      <c r="C334" s="22" t="s">
        <v>0</v>
      </c>
      <c r="D334" s="25">
        <v>0</v>
      </c>
      <c r="E334" s="21">
        <v>91.705263157894748</v>
      </c>
    </row>
    <row r="335" spans="1:5">
      <c r="A335" s="29" t="s">
        <v>303</v>
      </c>
      <c r="B335" s="29" t="s">
        <v>301</v>
      </c>
      <c r="C335" s="22" t="s">
        <v>0</v>
      </c>
      <c r="D335" s="25">
        <v>0</v>
      </c>
      <c r="E335" s="21">
        <v>36.682105263157894</v>
      </c>
    </row>
    <row r="336" spans="1:5">
      <c r="A336" s="29" t="s">
        <v>304</v>
      </c>
      <c r="B336" s="29" t="s">
        <v>503</v>
      </c>
      <c r="C336" s="22" t="s">
        <v>0</v>
      </c>
      <c r="D336" s="25">
        <v>0</v>
      </c>
      <c r="E336" s="21">
        <v>8.2534736842105278</v>
      </c>
    </row>
    <row r="337" spans="1:5">
      <c r="A337" s="29" t="s">
        <v>114</v>
      </c>
      <c r="B337" s="29" t="s">
        <v>502</v>
      </c>
      <c r="C337" s="22" t="s">
        <v>0</v>
      </c>
      <c r="D337" s="25">
        <v>0</v>
      </c>
      <c r="E337" s="21">
        <v>4.5852631578947367</v>
      </c>
    </row>
    <row r="338" spans="1:5">
      <c r="A338" s="19" t="s">
        <v>751</v>
      </c>
      <c r="B338" s="19" t="s">
        <v>64</v>
      </c>
      <c r="C338" s="54"/>
      <c r="D338" s="51"/>
      <c r="E338" s="33"/>
    </row>
    <row r="339" spans="1:5">
      <c r="A339" s="29" t="s">
        <v>389</v>
      </c>
      <c r="B339" s="29" t="s">
        <v>501</v>
      </c>
      <c r="C339" s="22" t="s">
        <v>42</v>
      </c>
      <c r="D339" s="25">
        <v>0</v>
      </c>
      <c r="E339" s="21">
        <v>30.568421052631582</v>
      </c>
    </row>
    <row r="340" spans="1:5">
      <c r="A340" s="29" t="s">
        <v>390</v>
      </c>
      <c r="B340" s="29" t="s">
        <v>500</v>
      </c>
      <c r="C340" s="22" t="s">
        <v>42</v>
      </c>
      <c r="D340" s="25">
        <v>0</v>
      </c>
      <c r="E340" s="21">
        <v>18.59578947368421</v>
      </c>
    </row>
    <row r="341" spans="1:5">
      <c r="A341" s="29" t="s">
        <v>391</v>
      </c>
      <c r="B341" s="29" t="s">
        <v>499</v>
      </c>
      <c r="C341" s="22" t="s">
        <v>42</v>
      </c>
      <c r="D341" s="25">
        <v>0</v>
      </c>
      <c r="E341" s="21">
        <v>33.115789473684217</v>
      </c>
    </row>
    <row r="342" spans="1:5">
      <c r="A342" s="29" t="s">
        <v>392</v>
      </c>
      <c r="B342" s="29" t="s">
        <v>498</v>
      </c>
      <c r="C342" s="22" t="s">
        <v>42</v>
      </c>
      <c r="D342" s="25">
        <v>0</v>
      </c>
      <c r="E342" s="21">
        <v>28.021052631578947</v>
      </c>
    </row>
    <row r="343" spans="1:5">
      <c r="A343" s="29" t="s">
        <v>393</v>
      </c>
      <c r="B343" s="29" t="s">
        <v>497</v>
      </c>
      <c r="C343" s="22" t="s">
        <v>42</v>
      </c>
      <c r="D343" s="25">
        <v>0</v>
      </c>
      <c r="E343" s="21">
        <v>22.926315789473687</v>
      </c>
    </row>
    <row r="344" spans="1:5">
      <c r="A344" s="29" t="s">
        <v>394</v>
      </c>
      <c r="B344" s="29" t="s">
        <v>494</v>
      </c>
      <c r="C344" s="22" t="s">
        <v>42</v>
      </c>
      <c r="D344" s="25">
        <v>0</v>
      </c>
      <c r="E344" s="21">
        <v>15.437052631578947</v>
      </c>
    </row>
    <row r="345" spans="1:5">
      <c r="A345" s="29" t="s">
        <v>395</v>
      </c>
      <c r="B345" s="29" t="s">
        <v>493</v>
      </c>
      <c r="C345" s="22" t="s">
        <v>42</v>
      </c>
      <c r="D345" s="25">
        <v>0</v>
      </c>
      <c r="E345" s="21">
        <v>27.56252631578948</v>
      </c>
    </row>
    <row r="346" spans="1:5">
      <c r="A346" s="29" t="s">
        <v>396</v>
      </c>
      <c r="B346" s="29" t="s">
        <v>496</v>
      </c>
      <c r="C346" s="22" t="s">
        <v>42</v>
      </c>
      <c r="D346" s="25">
        <v>0</v>
      </c>
      <c r="E346" s="21">
        <v>30.568421052631582</v>
      </c>
    </row>
    <row r="347" spans="1:5">
      <c r="A347" s="29" t="s">
        <v>397</v>
      </c>
      <c r="B347" s="29" t="s">
        <v>495</v>
      </c>
      <c r="C347" s="22" t="s">
        <v>42</v>
      </c>
      <c r="D347" s="25">
        <v>0</v>
      </c>
      <c r="E347" s="21">
        <v>28.021052631578947</v>
      </c>
    </row>
    <row r="348" spans="1:5">
      <c r="A348" s="29" t="s">
        <v>394</v>
      </c>
      <c r="B348" s="29" t="s">
        <v>494</v>
      </c>
      <c r="C348" s="22" t="s">
        <v>42</v>
      </c>
      <c r="D348" s="25">
        <v>0</v>
      </c>
      <c r="E348" s="21">
        <v>15.437052631578947</v>
      </c>
    </row>
    <row r="349" spans="1:5">
      <c r="A349" s="29" t="s">
        <v>395</v>
      </c>
      <c r="B349" s="29" t="s">
        <v>493</v>
      </c>
      <c r="C349" s="22" t="s">
        <v>42</v>
      </c>
      <c r="D349" s="25">
        <v>0</v>
      </c>
      <c r="E349" s="21">
        <v>27.56252631578948</v>
      </c>
    </row>
    <row r="350" spans="1:5">
      <c r="A350" s="29" t="s">
        <v>356</v>
      </c>
      <c r="B350" s="29" t="s">
        <v>357</v>
      </c>
      <c r="C350" s="22" t="s">
        <v>42</v>
      </c>
      <c r="D350" s="25">
        <v>0</v>
      </c>
      <c r="E350" s="21">
        <v>1.273684210526316</v>
      </c>
    </row>
    <row r="351" spans="1:5">
      <c r="A351" s="19" t="s">
        <v>752</v>
      </c>
      <c r="B351" s="19" t="s">
        <v>59</v>
      </c>
      <c r="C351" s="54"/>
      <c r="D351" s="51"/>
      <c r="E351" s="33"/>
    </row>
    <row r="352" spans="1:5">
      <c r="A352" s="29" t="s">
        <v>916</v>
      </c>
      <c r="B352" s="29" t="s">
        <v>920</v>
      </c>
      <c r="C352" s="22" t="s">
        <v>42</v>
      </c>
      <c r="D352" s="25">
        <v>0</v>
      </c>
      <c r="E352" s="21">
        <v>8529.8245614035095</v>
      </c>
    </row>
    <row r="353" spans="1:5">
      <c r="A353" s="29" t="s">
        <v>917</v>
      </c>
      <c r="B353" s="29" t="s">
        <v>921</v>
      </c>
      <c r="C353" s="22" t="s">
        <v>42</v>
      </c>
      <c r="D353" s="25">
        <v>0</v>
      </c>
      <c r="E353" s="21">
        <v>11038.596491228071</v>
      </c>
    </row>
    <row r="354" spans="1:5">
      <c r="A354" s="29" t="s">
        <v>918</v>
      </c>
      <c r="B354" s="29" t="s">
        <v>922</v>
      </c>
      <c r="C354" s="22" t="s">
        <v>42</v>
      </c>
      <c r="D354" s="25">
        <v>0</v>
      </c>
      <c r="E354" s="21">
        <v>14801.754385964914</v>
      </c>
    </row>
    <row r="355" spans="1:5">
      <c r="A355" s="29" t="s">
        <v>919</v>
      </c>
      <c r="B355" s="29" t="s">
        <v>923</v>
      </c>
      <c r="C355" s="22" t="s">
        <v>42</v>
      </c>
      <c r="D355" s="25">
        <v>0</v>
      </c>
      <c r="E355" s="21">
        <v>20571.929824561405</v>
      </c>
    </row>
    <row r="356" spans="1:5">
      <c r="A356" s="20" t="s">
        <v>753</v>
      </c>
      <c r="B356" s="19" t="s">
        <v>420</v>
      </c>
      <c r="C356" s="10"/>
      <c r="D356" s="16"/>
      <c r="E356" s="17"/>
    </row>
    <row r="357" spans="1:5">
      <c r="A357" s="23" t="s">
        <v>421</v>
      </c>
      <c r="B357" s="27" t="s">
        <v>422</v>
      </c>
      <c r="C357" s="22" t="s">
        <v>42</v>
      </c>
      <c r="D357" s="25">
        <v>0</v>
      </c>
      <c r="E357" s="21">
        <v>23543.656140350882</v>
      </c>
    </row>
    <row r="358" spans="1:5">
      <c r="A358" s="23" t="s">
        <v>423</v>
      </c>
      <c r="B358" s="27" t="s">
        <v>424</v>
      </c>
      <c r="C358" s="22" t="s">
        <v>42</v>
      </c>
      <c r="D358" s="25">
        <v>0</v>
      </c>
      <c r="E358" s="21">
        <v>28414.028070175438</v>
      </c>
    </row>
    <row r="359" spans="1:5">
      <c r="A359" s="60" t="s">
        <v>853</v>
      </c>
      <c r="B359" s="61" t="s">
        <v>677</v>
      </c>
      <c r="C359" s="10"/>
      <c r="D359" s="47"/>
      <c r="E359" s="17"/>
    </row>
    <row r="360" spans="1:5">
      <c r="A360" s="19" t="s">
        <v>754</v>
      </c>
      <c r="B360" s="19" t="s">
        <v>522</v>
      </c>
      <c r="C360" s="54"/>
      <c r="D360" s="51"/>
      <c r="E360" s="33"/>
    </row>
    <row r="361" spans="1:5">
      <c r="A361" s="29" t="s">
        <v>776</v>
      </c>
      <c r="B361" s="29" t="s">
        <v>777</v>
      </c>
      <c r="C361" s="22" t="s">
        <v>42</v>
      </c>
      <c r="D361" s="25">
        <v>0</v>
      </c>
      <c r="E361" s="21">
        <v>1537.4689873323402</v>
      </c>
    </row>
    <row r="362" spans="1:5">
      <c r="A362" s="29" t="s">
        <v>778</v>
      </c>
      <c r="B362" s="29" t="s">
        <v>779</v>
      </c>
      <c r="C362" s="22" t="s">
        <v>42</v>
      </c>
      <c r="D362" s="25">
        <v>0</v>
      </c>
      <c r="E362" s="21">
        <v>1612.0742504902348</v>
      </c>
    </row>
    <row r="363" spans="1:5">
      <c r="A363" s="19" t="s">
        <v>755</v>
      </c>
      <c r="B363" s="19" t="s">
        <v>378</v>
      </c>
      <c r="C363" s="54"/>
      <c r="D363" s="51"/>
      <c r="E363" s="33"/>
    </row>
    <row r="364" spans="1:5">
      <c r="A364" s="29" t="s">
        <v>780</v>
      </c>
      <c r="B364" s="29" t="s">
        <v>781</v>
      </c>
      <c r="C364" s="22" t="s">
        <v>42</v>
      </c>
      <c r="D364" s="25">
        <v>0</v>
      </c>
      <c r="E364" s="21">
        <v>1670.8912165267868</v>
      </c>
    </row>
    <row r="365" spans="1:5">
      <c r="A365" s="29" t="s">
        <v>782</v>
      </c>
      <c r="B365" s="29" t="s">
        <v>783</v>
      </c>
      <c r="C365" s="22" t="s">
        <v>42</v>
      </c>
      <c r="D365" s="25">
        <v>0</v>
      </c>
      <c r="E365" s="21">
        <v>1745.4964796846816</v>
      </c>
    </row>
    <row r="366" spans="1:5">
      <c r="A366" s="29" t="s">
        <v>784</v>
      </c>
      <c r="B366" s="29" t="s">
        <v>785</v>
      </c>
      <c r="C366" s="22" t="s">
        <v>42</v>
      </c>
      <c r="D366" s="25">
        <v>0</v>
      </c>
      <c r="E366" s="21">
        <v>1800.646558122206</v>
      </c>
    </row>
    <row r="367" spans="1:5">
      <c r="A367" s="29" t="s">
        <v>786</v>
      </c>
      <c r="B367" s="29" t="s">
        <v>787</v>
      </c>
      <c r="C367" s="22" t="s">
        <v>42</v>
      </c>
      <c r="D367" s="25">
        <v>0</v>
      </c>
      <c r="E367" s="21">
        <v>1912.0570844379952</v>
      </c>
    </row>
    <row r="368" spans="1:5">
      <c r="A368" s="29" t="s">
        <v>788</v>
      </c>
      <c r="B368" s="29" t="s">
        <v>789</v>
      </c>
      <c r="C368" s="22" t="s">
        <v>42</v>
      </c>
      <c r="D368" s="25">
        <v>0</v>
      </c>
      <c r="E368" s="21">
        <v>2263.3690383167309</v>
      </c>
    </row>
    <row r="369" spans="1:5">
      <c r="A369" s="29" t="s">
        <v>790</v>
      </c>
      <c r="B369" s="29" t="s">
        <v>791</v>
      </c>
      <c r="C369" s="22" t="s">
        <v>42</v>
      </c>
      <c r="D369" s="25">
        <v>0</v>
      </c>
      <c r="E369" s="21">
        <v>2462.3164067377834</v>
      </c>
    </row>
    <row r="370" spans="1:5">
      <c r="A370" s="29" t="s">
        <v>792</v>
      </c>
      <c r="B370" s="29" t="s">
        <v>793</v>
      </c>
      <c r="C370" s="22" t="s">
        <v>42</v>
      </c>
      <c r="D370" s="25">
        <v>0</v>
      </c>
      <c r="E370" s="21">
        <v>2664.1697409600756</v>
      </c>
    </row>
    <row r="371" spans="1:5">
      <c r="A371" s="29" t="s">
        <v>794</v>
      </c>
      <c r="B371" s="29" t="s">
        <v>795</v>
      </c>
      <c r="C371" s="22" t="s">
        <v>42</v>
      </c>
      <c r="D371" s="25">
        <v>0</v>
      </c>
      <c r="E371" s="21">
        <v>2867.8788004941566</v>
      </c>
    </row>
    <row r="372" spans="1:5">
      <c r="A372" s="19" t="s">
        <v>756</v>
      </c>
      <c r="B372" s="19" t="s">
        <v>379</v>
      </c>
      <c r="C372" s="54"/>
      <c r="D372" s="51"/>
      <c r="E372" s="33"/>
    </row>
    <row r="373" spans="1:5">
      <c r="A373" s="29" t="s">
        <v>796</v>
      </c>
      <c r="B373" s="29" t="s">
        <v>797</v>
      </c>
      <c r="C373" s="22" t="s">
        <v>42</v>
      </c>
      <c r="D373" s="25">
        <v>0</v>
      </c>
      <c r="E373" s="21">
        <v>579.29824561403507</v>
      </c>
    </row>
    <row r="374" spans="1:5">
      <c r="A374" s="29" t="s">
        <v>399</v>
      </c>
      <c r="B374" s="29" t="s">
        <v>374</v>
      </c>
      <c r="C374" s="22" t="s">
        <v>42</v>
      </c>
      <c r="D374" s="25">
        <v>0</v>
      </c>
      <c r="E374" s="21">
        <v>531.40350877192986</v>
      </c>
    </row>
    <row r="375" spans="1:5">
      <c r="A375" s="29" t="s">
        <v>400</v>
      </c>
      <c r="B375" s="29" t="s">
        <v>375</v>
      </c>
      <c r="C375" s="22" t="s">
        <v>42</v>
      </c>
      <c r="D375" s="25">
        <v>0</v>
      </c>
      <c r="E375" s="21">
        <v>746.92982456140362</v>
      </c>
    </row>
    <row r="376" spans="1:5">
      <c r="A376" s="29" t="s">
        <v>401</v>
      </c>
      <c r="B376" s="29" t="s">
        <v>376</v>
      </c>
      <c r="C376" s="22" t="s">
        <v>42</v>
      </c>
      <c r="D376" s="25">
        <v>0</v>
      </c>
      <c r="E376" s="21">
        <v>1106.140350877193</v>
      </c>
    </row>
    <row r="377" spans="1:5">
      <c r="A377" s="29" t="s">
        <v>402</v>
      </c>
      <c r="B377" s="29" t="s">
        <v>377</v>
      </c>
      <c r="C377" s="22" t="s">
        <v>42</v>
      </c>
      <c r="D377" s="25">
        <v>0</v>
      </c>
      <c r="E377" s="21">
        <v>1441.4035087719301</v>
      </c>
    </row>
    <row r="378" spans="1:5">
      <c r="A378" s="60" t="s">
        <v>854</v>
      </c>
      <c r="B378" s="61" t="s">
        <v>678</v>
      </c>
      <c r="C378" s="10"/>
      <c r="D378" s="47"/>
      <c r="E378" s="17"/>
    </row>
    <row r="379" spans="1:5">
      <c r="A379" s="19" t="s">
        <v>757</v>
      </c>
      <c r="B379" s="19" t="s">
        <v>347</v>
      </c>
      <c r="C379" s="56"/>
      <c r="D379" s="57"/>
      <c r="E379" s="58"/>
    </row>
    <row r="380" spans="1:5">
      <c r="A380" s="65" t="s">
        <v>662</v>
      </c>
      <c r="B380" s="65" t="s">
        <v>663</v>
      </c>
      <c r="C380" s="24" t="s">
        <v>0</v>
      </c>
      <c r="D380" s="25">
        <v>0</v>
      </c>
      <c r="E380" s="21">
        <v>7882.1987647719307</v>
      </c>
    </row>
    <row r="381" spans="1:5">
      <c r="A381" s="65" t="s">
        <v>664</v>
      </c>
      <c r="B381" s="65" t="s">
        <v>665</v>
      </c>
      <c r="C381" s="24" t="s">
        <v>0</v>
      </c>
      <c r="D381" s="25">
        <v>0</v>
      </c>
      <c r="E381" s="21">
        <v>8721.7757192982463</v>
      </c>
    </row>
    <row r="382" spans="1:5">
      <c r="A382" s="65" t="s">
        <v>442</v>
      </c>
      <c r="B382" s="65" t="s">
        <v>666</v>
      </c>
      <c r="C382" s="24" t="s">
        <v>0</v>
      </c>
      <c r="D382" s="25">
        <v>0</v>
      </c>
      <c r="E382" s="21">
        <v>9732.2518063157895</v>
      </c>
    </row>
    <row r="383" spans="1:5">
      <c r="A383" s="65" t="s">
        <v>761</v>
      </c>
      <c r="B383" s="65" t="s">
        <v>348</v>
      </c>
      <c r="C383" s="24" t="s">
        <v>0</v>
      </c>
      <c r="D383" s="25">
        <v>0</v>
      </c>
      <c r="E383" s="21">
        <v>10451.950867368421</v>
      </c>
    </row>
    <row r="384" spans="1:5">
      <c r="A384" s="65" t="s">
        <v>667</v>
      </c>
      <c r="B384" s="65" t="s">
        <v>349</v>
      </c>
      <c r="C384" s="24" t="s">
        <v>0</v>
      </c>
      <c r="D384" s="25">
        <v>0</v>
      </c>
      <c r="E384" s="21">
        <v>11015.041824561406</v>
      </c>
    </row>
    <row r="385" spans="1:5">
      <c r="A385" s="65" t="s">
        <v>292</v>
      </c>
      <c r="B385" s="65" t="s">
        <v>350</v>
      </c>
      <c r="C385" s="24" t="s">
        <v>0</v>
      </c>
      <c r="D385" s="25">
        <v>0</v>
      </c>
      <c r="E385" s="21">
        <v>12287.448529824562</v>
      </c>
    </row>
    <row r="386" spans="1:5">
      <c r="A386" s="65" t="s">
        <v>293</v>
      </c>
      <c r="B386" s="65" t="s">
        <v>351</v>
      </c>
      <c r="C386" s="24" t="s">
        <v>0</v>
      </c>
      <c r="D386" s="25">
        <v>0</v>
      </c>
      <c r="E386" s="21">
        <v>13621.70208203509</v>
      </c>
    </row>
    <row r="387" spans="1:5">
      <c r="A387" s="19" t="s">
        <v>758</v>
      </c>
      <c r="B387" s="19" t="s">
        <v>352</v>
      </c>
      <c r="C387" s="50"/>
      <c r="D387" s="51"/>
      <c r="E387" s="33"/>
    </row>
    <row r="388" spans="1:5">
      <c r="A388" s="29" t="s">
        <v>443</v>
      </c>
      <c r="B388" s="29" t="s">
        <v>353</v>
      </c>
      <c r="C388" s="24" t="s">
        <v>0</v>
      </c>
      <c r="D388" s="25">
        <v>0</v>
      </c>
      <c r="E388" s="21">
        <v>7396.9038771929845</v>
      </c>
    </row>
    <row r="389" spans="1:5">
      <c r="A389" s="29" t="s">
        <v>444</v>
      </c>
      <c r="B389" s="29" t="s">
        <v>354</v>
      </c>
      <c r="C389" s="24" t="s">
        <v>0</v>
      </c>
      <c r="D389" s="25">
        <v>0</v>
      </c>
      <c r="E389" s="21">
        <v>8085.4605333333338</v>
      </c>
    </row>
    <row r="390" spans="1:5">
      <c r="A390" s="19" t="s">
        <v>759</v>
      </c>
      <c r="B390" s="19" t="s">
        <v>561</v>
      </c>
      <c r="C390" s="50"/>
      <c r="D390" s="51"/>
      <c r="E390" s="33"/>
    </row>
    <row r="391" spans="1:5">
      <c r="A391" s="29" t="s">
        <v>562</v>
      </c>
      <c r="B391" s="30" t="s">
        <v>563</v>
      </c>
      <c r="C391" s="24" t="s">
        <v>0</v>
      </c>
      <c r="D391" s="25">
        <v>0</v>
      </c>
      <c r="E391" s="21">
        <v>6850.3025684210534</v>
      </c>
    </row>
    <row r="392" spans="1:5">
      <c r="A392" s="29" t="s">
        <v>564</v>
      </c>
      <c r="B392" s="30" t="s">
        <v>565</v>
      </c>
      <c r="C392" s="24" t="s">
        <v>0</v>
      </c>
      <c r="D392" s="25">
        <v>0</v>
      </c>
      <c r="E392" s="21">
        <v>9689.1458245614049</v>
      </c>
    </row>
    <row r="393" spans="1:5">
      <c r="A393" s="29" t="s">
        <v>566</v>
      </c>
      <c r="B393" s="30" t="s">
        <v>567</v>
      </c>
      <c r="C393" s="24" t="s">
        <v>0</v>
      </c>
      <c r="D393" s="25">
        <v>0</v>
      </c>
      <c r="E393" s="21">
        <v>6847.9387649122818</v>
      </c>
    </row>
    <row r="394" spans="1:5">
      <c r="A394" s="29" t="s">
        <v>568</v>
      </c>
      <c r="B394" s="30" t="s">
        <v>569</v>
      </c>
      <c r="C394" s="24" t="s">
        <v>0</v>
      </c>
      <c r="D394" s="25">
        <v>0</v>
      </c>
      <c r="E394" s="21">
        <v>10130.856884210527</v>
      </c>
    </row>
    <row r="395" spans="1:5">
      <c r="A395" s="29" t="s">
        <v>570</v>
      </c>
      <c r="B395" s="30" t="s">
        <v>571</v>
      </c>
      <c r="C395" s="24" t="s">
        <v>0</v>
      </c>
      <c r="D395" s="25">
        <v>0</v>
      </c>
      <c r="E395" s="21">
        <v>5038.574315789474</v>
      </c>
    </row>
    <row r="396" spans="1:5">
      <c r="A396" s="29" t="s">
        <v>572</v>
      </c>
      <c r="B396" s="30" t="s">
        <v>573</v>
      </c>
      <c r="C396" s="24" t="s">
        <v>0</v>
      </c>
      <c r="D396" s="25">
        <v>0</v>
      </c>
      <c r="E396" s="21">
        <v>5533.7487719298242</v>
      </c>
    </row>
    <row r="397" spans="1:5">
      <c r="A397" s="19" t="s">
        <v>760</v>
      </c>
      <c r="B397" s="19" t="s">
        <v>627</v>
      </c>
      <c r="C397" s="24"/>
      <c r="D397" s="25"/>
      <c r="E397" s="21"/>
    </row>
    <row r="398" spans="1:5">
      <c r="A398" s="29" t="s">
        <v>630</v>
      </c>
      <c r="B398" s="30" t="s">
        <v>631</v>
      </c>
      <c r="C398" s="24" t="s">
        <v>0</v>
      </c>
      <c r="D398" s="25">
        <v>0</v>
      </c>
      <c r="E398" s="21">
        <v>21690.211376842111</v>
      </c>
    </row>
    <row r="399" spans="1:5">
      <c r="A399" s="29" t="s">
        <v>628</v>
      </c>
      <c r="B399" s="30" t="s">
        <v>629</v>
      </c>
      <c r="C399" s="24" t="s">
        <v>0</v>
      </c>
      <c r="D399" s="25">
        <v>0</v>
      </c>
      <c r="E399" s="21">
        <v>41304.757064421057</v>
      </c>
    </row>
    <row r="400" spans="1:5">
      <c r="A400" s="29" t="s">
        <v>574</v>
      </c>
      <c r="B400" s="30" t="s">
        <v>575</v>
      </c>
      <c r="C400" s="24" t="s">
        <v>0</v>
      </c>
      <c r="D400" s="25">
        <v>0</v>
      </c>
      <c r="E400" s="21">
        <v>16325.896168421057</v>
      </c>
    </row>
    <row r="401" spans="1:5">
      <c r="A401" s="19" t="s">
        <v>889</v>
      </c>
      <c r="B401" s="19" t="s">
        <v>915</v>
      </c>
      <c r="C401" s="24"/>
      <c r="D401" s="25"/>
      <c r="E401" s="21"/>
    </row>
    <row r="402" spans="1:5">
      <c r="A402" s="29" t="s">
        <v>890</v>
      </c>
      <c r="B402" s="29" t="s">
        <v>907</v>
      </c>
      <c r="C402" s="24" t="s">
        <v>0</v>
      </c>
      <c r="D402" s="25">
        <v>0</v>
      </c>
      <c r="E402" s="21">
        <v>8135.4456140350894</v>
      </c>
    </row>
    <row r="403" spans="1:5">
      <c r="A403" s="29" t="s">
        <v>891</v>
      </c>
      <c r="B403" s="29" t="s">
        <v>908</v>
      </c>
      <c r="C403" s="24" t="s">
        <v>0</v>
      </c>
      <c r="D403" s="25">
        <v>0</v>
      </c>
      <c r="E403" s="21">
        <v>10551.794385964913</v>
      </c>
    </row>
    <row r="404" spans="1:5">
      <c r="A404" s="29" t="s">
        <v>892</v>
      </c>
      <c r="B404" s="29" t="s">
        <v>909</v>
      </c>
      <c r="C404" s="24" t="s">
        <v>0</v>
      </c>
      <c r="D404" s="25">
        <v>0</v>
      </c>
      <c r="E404" s="21">
        <v>12743.507719298246</v>
      </c>
    </row>
    <row r="405" spans="1:5">
      <c r="A405" s="29" t="s">
        <v>893</v>
      </c>
      <c r="B405" s="29" t="s">
        <v>910</v>
      </c>
      <c r="C405" s="24" t="s">
        <v>0</v>
      </c>
      <c r="D405" s="25">
        <v>0</v>
      </c>
      <c r="E405" s="21">
        <v>13702.761754385965</v>
      </c>
    </row>
    <row r="406" spans="1:5">
      <c r="A406" s="29" t="s">
        <v>894</v>
      </c>
      <c r="B406" s="29" t="s">
        <v>911</v>
      </c>
      <c r="C406" s="24" t="s">
        <v>0</v>
      </c>
      <c r="D406" s="25">
        <v>0</v>
      </c>
      <c r="E406" s="21">
        <v>7364.3996491228081</v>
      </c>
    </row>
    <row r="407" spans="1:5">
      <c r="A407" s="29" t="s">
        <v>895</v>
      </c>
      <c r="B407" s="29" t="s">
        <v>912</v>
      </c>
      <c r="C407" s="24" t="s">
        <v>0</v>
      </c>
      <c r="D407" s="25">
        <v>0</v>
      </c>
      <c r="E407" s="21">
        <v>9295.0501754385969</v>
      </c>
    </row>
    <row r="408" spans="1:5">
      <c r="A408" s="29" t="s">
        <v>896</v>
      </c>
      <c r="B408" s="29" t="s">
        <v>913</v>
      </c>
      <c r="C408" s="24" t="s">
        <v>0</v>
      </c>
      <c r="D408" s="25">
        <v>0</v>
      </c>
      <c r="E408" s="21">
        <v>11486.763508771928</v>
      </c>
    </row>
    <row r="409" spans="1:5">
      <c r="A409" s="29" t="s">
        <v>897</v>
      </c>
      <c r="B409" s="29" t="s">
        <v>914</v>
      </c>
      <c r="C409" s="24" t="s">
        <v>0</v>
      </c>
      <c r="D409" s="25">
        <v>0</v>
      </c>
      <c r="E409" s="21">
        <v>12081.743859649125</v>
      </c>
    </row>
    <row r="410" spans="1:5">
      <c r="A410" s="18"/>
      <c r="B410" s="11"/>
      <c r="C410" s="10"/>
      <c r="D410" s="16" t="s">
        <v>259</v>
      </c>
      <c r="E410" s="10"/>
    </row>
    <row r="411" spans="1:5">
      <c r="A411" s="35"/>
      <c r="B411" s="29"/>
      <c r="C411" s="22"/>
      <c r="D411" s="25"/>
      <c r="E411" s="21"/>
    </row>
  </sheetData>
  <conditionalFormatting sqref="A1:A2">
    <cfRule type="duplicateValues" dxfId="595" priority="24"/>
  </conditionalFormatting>
  <conditionalFormatting sqref="A13">
    <cfRule type="duplicateValues" dxfId="594" priority="25"/>
    <cfRule type="duplicateValues" dxfId="593" priority="26"/>
    <cfRule type="duplicateValues" dxfId="592" priority="27"/>
    <cfRule type="duplicateValues" dxfId="591" priority="28"/>
    <cfRule type="duplicateValues" dxfId="590" priority="29"/>
    <cfRule type="duplicateValues" dxfId="589" priority="30"/>
    <cfRule type="duplicateValues" dxfId="588" priority="31"/>
    <cfRule type="duplicateValues" dxfId="587" priority="32"/>
    <cfRule type="duplicateValues" dxfId="586" priority="33"/>
    <cfRule type="duplicateValues" dxfId="585" priority="34"/>
    <cfRule type="duplicateValues" dxfId="584" priority="35"/>
  </conditionalFormatting>
  <conditionalFormatting sqref="A41:A68 A20:A34">
    <cfRule type="duplicateValues" dxfId="583" priority="36"/>
  </conditionalFormatting>
  <conditionalFormatting sqref="A48">
    <cfRule type="duplicateValues" dxfId="582" priority="37"/>
  </conditionalFormatting>
  <conditionalFormatting sqref="A49:A52">
    <cfRule type="duplicateValues" dxfId="581" priority="38"/>
  </conditionalFormatting>
  <conditionalFormatting sqref="A53:A54">
    <cfRule type="duplicateValues" dxfId="580" priority="39"/>
  </conditionalFormatting>
  <conditionalFormatting sqref="A55 A61">
    <cfRule type="duplicateValues" dxfId="579" priority="40"/>
  </conditionalFormatting>
  <conditionalFormatting sqref="A55:A62 A48">
    <cfRule type="duplicateValues" dxfId="578" priority="41"/>
  </conditionalFormatting>
  <conditionalFormatting sqref="A56">
    <cfRule type="duplicateValues" dxfId="577" priority="42"/>
  </conditionalFormatting>
  <conditionalFormatting sqref="A62">
    <cfRule type="duplicateValues" dxfId="576" priority="43"/>
  </conditionalFormatting>
  <conditionalFormatting sqref="A63:A66">
    <cfRule type="duplicateValues" dxfId="575" priority="44"/>
  </conditionalFormatting>
  <conditionalFormatting sqref="A67:A68">
    <cfRule type="duplicateValues" dxfId="574" priority="45"/>
  </conditionalFormatting>
  <conditionalFormatting sqref="A69:A76 A35:A40 A12 A3:A9 A14:A19">
    <cfRule type="duplicateValues" dxfId="573" priority="46"/>
    <cfRule type="duplicateValues" dxfId="572" priority="47"/>
    <cfRule type="duplicateValues" dxfId="571" priority="48"/>
    <cfRule type="duplicateValues" dxfId="570" priority="49"/>
    <cfRule type="duplicateValues" dxfId="569" priority="50"/>
    <cfRule type="duplicateValues" dxfId="568" priority="51"/>
    <cfRule type="duplicateValues" dxfId="567" priority="52"/>
    <cfRule type="duplicateValues" dxfId="566" priority="53"/>
    <cfRule type="duplicateValues" dxfId="565" priority="54"/>
    <cfRule type="duplicateValues" dxfId="564" priority="55"/>
  </conditionalFormatting>
  <conditionalFormatting sqref="A69:A76 A35:A40 A15 A17 A19 A4:A9">
    <cfRule type="duplicateValues" dxfId="563" priority="56"/>
  </conditionalFormatting>
  <conditionalFormatting sqref="A78:A81 A83:A86">
    <cfRule type="duplicateValues" dxfId="562" priority="57"/>
  </conditionalFormatting>
  <conditionalFormatting sqref="A82">
    <cfRule type="duplicateValues" dxfId="561" priority="58"/>
  </conditionalFormatting>
  <conditionalFormatting sqref="A93">
    <cfRule type="duplicateValues" dxfId="560" priority="59"/>
    <cfRule type="duplicateValues" dxfId="559" priority="60"/>
    <cfRule type="duplicateValues" dxfId="558" priority="61"/>
    <cfRule type="duplicateValues" dxfId="557" priority="62"/>
    <cfRule type="duplicateValues" dxfId="556" priority="63"/>
    <cfRule type="duplicateValues" dxfId="555" priority="64"/>
    <cfRule type="duplicateValues" dxfId="554" priority="65"/>
    <cfRule type="duplicateValues" dxfId="553" priority="66"/>
    <cfRule type="duplicateValues" dxfId="552" priority="67"/>
    <cfRule type="duplicateValues" dxfId="551" priority="68"/>
    <cfRule type="duplicateValues" dxfId="550" priority="69"/>
  </conditionalFormatting>
  <conditionalFormatting sqref="A144">
    <cfRule type="duplicateValues" dxfId="549" priority="70"/>
    <cfRule type="duplicateValues" dxfId="548" priority="71"/>
    <cfRule type="duplicateValues" dxfId="547" priority="72"/>
  </conditionalFormatting>
  <conditionalFormatting sqref="A182:A183">
    <cfRule type="duplicateValues" dxfId="546" priority="130"/>
    <cfRule type="duplicateValues" dxfId="545" priority="131"/>
    <cfRule type="duplicateValues" dxfId="544" priority="132"/>
  </conditionalFormatting>
  <conditionalFormatting sqref="A184 A163:A165">
    <cfRule type="duplicateValues" dxfId="543" priority="73"/>
    <cfRule type="duplicateValues" dxfId="542" priority="74"/>
  </conditionalFormatting>
  <conditionalFormatting sqref="A184">
    <cfRule type="duplicateValues" dxfId="541" priority="75"/>
  </conditionalFormatting>
  <conditionalFormatting sqref="A195:A210">
    <cfRule type="duplicateValues" dxfId="540" priority="1"/>
    <cfRule type="duplicateValues" dxfId="539" priority="2"/>
    <cfRule type="duplicateValues" dxfId="538" priority="3"/>
    <cfRule type="duplicateValues" dxfId="537" priority="4"/>
    <cfRule type="duplicateValues" dxfId="536" priority="5"/>
    <cfRule type="duplicateValues" dxfId="535" priority="6"/>
    <cfRule type="duplicateValues" dxfId="534" priority="7"/>
    <cfRule type="duplicateValues" dxfId="533" priority="8"/>
    <cfRule type="duplicateValues" dxfId="532" priority="9"/>
    <cfRule type="duplicateValues" dxfId="531" priority="10"/>
  </conditionalFormatting>
  <conditionalFormatting sqref="A234">
    <cfRule type="duplicateValues" dxfId="530" priority="76"/>
    <cfRule type="duplicateValues" dxfId="529" priority="77"/>
    <cfRule type="duplicateValues" dxfId="528" priority="78"/>
  </conditionalFormatting>
  <conditionalFormatting sqref="A248">
    <cfRule type="duplicateValues" dxfId="527" priority="79"/>
    <cfRule type="duplicateValues" dxfId="526" priority="80"/>
    <cfRule type="duplicateValues" dxfId="525" priority="81"/>
  </conditionalFormatting>
  <conditionalFormatting sqref="A249">
    <cfRule type="duplicateValues" dxfId="524" priority="82"/>
    <cfRule type="duplicateValues" dxfId="523" priority="83"/>
    <cfRule type="duplicateValues" dxfId="522" priority="84"/>
    <cfRule type="duplicateValues" dxfId="521" priority="85"/>
  </conditionalFormatting>
  <conditionalFormatting sqref="A291">
    <cfRule type="duplicateValues" dxfId="520" priority="86"/>
    <cfRule type="duplicateValues" dxfId="519" priority="87"/>
    <cfRule type="duplicateValues" dxfId="518" priority="88"/>
  </conditionalFormatting>
  <conditionalFormatting sqref="A325">
    <cfRule type="duplicateValues" dxfId="517" priority="89"/>
    <cfRule type="duplicateValues" dxfId="516" priority="90"/>
  </conditionalFormatting>
  <conditionalFormatting sqref="A326">
    <cfRule type="duplicateValues" dxfId="515" priority="91"/>
    <cfRule type="duplicateValues" dxfId="514" priority="92"/>
  </conditionalFormatting>
  <conditionalFormatting sqref="A330:A331">
    <cfRule type="duplicateValues" dxfId="513" priority="93"/>
    <cfRule type="duplicateValues" dxfId="512" priority="94"/>
  </conditionalFormatting>
  <conditionalFormatting sqref="A332:A333">
    <cfRule type="duplicateValues" dxfId="511" priority="95"/>
    <cfRule type="duplicateValues" dxfId="510" priority="96"/>
  </conditionalFormatting>
  <conditionalFormatting sqref="A334:A335">
    <cfRule type="duplicateValues" dxfId="509" priority="97"/>
    <cfRule type="duplicateValues" dxfId="508" priority="98"/>
  </conditionalFormatting>
  <conditionalFormatting sqref="A336:A337">
    <cfRule type="duplicateValues" dxfId="507" priority="99"/>
    <cfRule type="duplicateValues" dxfId="506" priority="100"/>
  </conditionalFormatting>
  <conditionalFormatting sqref="A339:A350">
    <cfRule type="duplicateValues" dxfId="505" priority="101"/>
    <cfRule type="duplicateValues" dxfId="504" priority="102"/>
  </conditionalFormatting>
  <conditionalFormatting sqref="A356">
    <cfRule type="duplicateValues" dxfId="503" priority="103"/>
  </conditionalFormatting>
  <conditionalFormatting sqref="A357:A358">
    <cfRule type="duplicateValues" dxfId="502" priority="104"/>
  </conditionalFormatting>
  <conditionalFormatting sqref="A359">
    <cfRule type="duplicateValues" dxfId="501" priority="105"/>
    <cfRule type="duplicateValues" dxfId="500" priority="106"/>
    <cfRule type="duplicateValues" dxfId="499" priority="107"/>
  </conditionalFormatting>
  <conditionalFormatting sqref="A361:A362 A364:A371 A373:A378">
    <cfRule type="duplicateValues" dxfId="498" priority="108"/>
    <cfRule type="duplicateValues" dxfId="497" priority="109"/>
  </conditionalFormatting>
  <conditionalFormatting sqref="A363">
    <cfRule type="duplicateValues" dxfId="496" priority="110"/>
    <cfRule type="duplicateValues" dxfId="495" priority="111"/>
  </conditionalFormatting>
  <conditionalFormatting sqref="A372">
    <cfRule type="duplicateValues" dxfId="494" priority="112"/>
    <cfRule type="duplicateValues" dxfId="493" priority="113"/>
  </conditionalFormatting>
  <conditionalFormatting sqref="A378">
    <cfRule type="duplicateValues" dxfId="492" priority="114"/>
    <cfRule type="duplicateValues" dxfId="491" priority="115"/>
    <cfRule type="duplicateValues" dxfId="490" priority="116"/>
    <cfRule type="duplicateValues" dxfId="489" priority="117"/>
    <cfRule type="duplicateValues" dxfId="488" priority="118"/>
  </conditionalFormatting>
  <conditionalFormatting sqref="A379">
    <cfRule type="duplicateValues" dxfId="487" priority="119"/>
    <cfRule type="duplicateValues" dxfId="486" priority="120"/>
  </conditionalFormatting>
  <conditionalFormatting sqref="A387">
    <cfRule type="duplicateValues" dxfId="485" priority="121"/>
    <cfRule type="duplicateValues" dxfId="484" priority="122"/>
  </conditionalFormatting>
  <conditionalFormatting sqref="A390">
    <cfRule type="duplicateValues" dxfId="483" priority="123"/>
    <cfRule type="duplicateValues" dxfId="482" priority="124"/>
  </conditionalFormatting>
  <conditionalFormatting sqref="A397">
    <cfRule type="duplicateValues" dxfId="481" priority="125"/>
    <cfRule type="duplicateValues" dxfId="480" priority="126"/>
  </conditionalFormatting>
  <conditionalFormatting sqref="A401">
    <cfRule type="duplicateValues" dxfId="479" priority="127"/>
    <cfRule type="duplicateValues" dxfId="478" priority="128"/>
  </conditionalFormatting>
  <conditionalFormatting sqref="A46:B46">
    <cfRule type="duplicateValues" dxfId="477" priority="129"/>
  </conditionalFormatting>
  <conditionalFormatting sqref="B46 A41:A47 A20:A34">
    <cfRule type="duplicateValues" dxfId="476" priority="15"/>
  </conditionalFormatting>
  <conditionalFormatting sqref="B46 A41:A68 A20:A34">
    <cfRule type="duplicateValues" dxfId="475" priority="16"/>
    <cfRule type="duplicateValues" dxfId="474" priority="17"/>
    <cfRule type="duplicateValues" dxfId="473" priority="18"/>
    <cfRule type="duplicateValues" dxfId="472" priority="19"/>
    <cfRule type="duplicateValues" dxfId="471" priority="20"/>
    <cfRule type="duplicateValues" dxfId="470" priority="21"/>
    <cfRule type="duplicateValues" dxfId="469" priority="22"/>
  </conditionalFormatting>
  <conditionalFormatting sqref="B46 A55:A66 A41:A52 A20:A34">
    <cfRule type="duplicateValues" dxfId="468" priority="11"/>
  </conditionalFormatting>
  <conditionalFormatting sqref="B290 A387:A408 A12 A3:A9 A211:A248 A250:A379 A94:A194 A14:A92">
    <cfRule type="duplicateValues" dxfId="467" priority="12"/>
  </conditionalFormatting>
  <conditionalFormatting sqref="B290 A387:A408 A211:A248 A250:A379 A94:A194 A77:A92">
    <cfRule type="duplicateValues" dxfId="466" priority="13"/>
  </conditionalFormatting>
  <conditionalFormatting sqref="B290 A398:A400 A338 A327:A329 A388:A389 A1:A2 A391:A396 A351:A355 A184:A194 A77:A92 A359:A360 A211:A248 A250:A324 A94:A181 A402:A410">
    <cfRule type="duplicateValues" dxfId="465" priority="23"/>
  </conditionalFormatting>
  <conditionalFormatting sqref="B290 A398:A400 A388:A389 A338 A327:A329 A77 A391:A396 A166:A180 A351:A355 A185:A194 A87:A92 A359:A360 A211:A248 A250:A324 A94:A143 A145:A162 A402:A408">
    <cfRule type="duplicateValues" dxfId="464" priority="14"/>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26"/>
  <sheetViews>
    <sheetView topLeftCell="A71" workbookViewId="0">
      <selection activeCell="F24" sqref="F24"/>
    </sheetView>
  </sheetViews>
  <sheetFormatPr defaultRowHeight="15"/>
  <cols>
    <col min="1" max="1" width="21.140625" style="9" bestFit="1" customWidth="1"/>
    <col min="2" max="2" width="58.7109375" style="8" bestFit="1" customWidth="1"/>
    <col min="3" max="4" width="10" style="8" bestFit="1" customWidth="1"/>
    <col min="5" max="5" width="14.42578125" style="69" bestFit="1" customWidth="1"/>
    <col min="6" max="6" width="41.7109375" customWidth="1"/>
  </cols>
  <sheetData>
    <row r="1" spans="1:6" ht="33.75">
      <c r="A1" s="91" t="s">
        <v>142</v>
      </c>
      <c r="B1" s="91" t="s">
        <v>471</v>
      </c>
      <c r="C1" s="92" t="s">
        <v>472</v>
      </c>
      <c r="D1" s="93" t="s">
        <v>473</v>
      </c>
      <c r="E1" s="94" t="s">
        <v>474</v>
      </c>
      <c r="F1" s="72">
        <v>45659</v>
      </c>
    </row>
    <row r="2" spans="1:6">
      <c r="A2" s="95" t="s">
        <v>843</v>
      </c>
      <c r="B2" s="96" t="s">
        <v>668</v>
      </c>
      <c r="C2" s="97"/>
      <c r="D2" s="98"/>
      <c r="E2" s="99"/>
    </row>
    <row r="3" spans="1:6">
      <c r="A3" s="73" t="s">
        <v>937</v>
      </c>
      <c r="B3" s="74" t="s">
        <v>526</v>
      </c>
      <c r="C3" s="50"/>
      <c r="D3" s="100"/>
      <c r="E3" s="71"/>
    </row>
    <row r="4" spans="1:6">
      <c r="A4" s="75" t="s">
        <v>689</v>
      </c>
      <c r="B4" s="75" t="s">
        <v>690</v>
      </c>
      <c r="C4" s="101">
        <v>0.68</v>
      </c>
      <c r="D4" s="102">
        <v>0</v>
      </c>
      <c r="E4" s="99">
        <v>374</v>
      </c>
    </row>
    <row r="5" spans="1:6">
      <c r="A5" s="73" t="s">
        <v>938</v>
      </c>
      <c r="B5" s="74" t="s">
        <v>526</v>
      </c>
      <c r="C5" s="50"/>
      <c r="D5" s="100"/>
      <c r="E5" s="71"/>
    </row>
    <row r="6" spans="1:6">
      <c r="A6" s="75" t="s">
        <v>403</v>
      </c>
      <c r="B6" s="75" t="s">
        <v>528</v>
      </c>
      <c r="C6" s="101">
        <v>0.68</v>
      </c>
      <c r="D6" s="102">
        <v>0</v>
      </c>
      <c r="E6" s="99">
        <v>374</v>
      </c>
    </row>
    <row r="7" spans="1:6">
      <c r="A7" s="73" t="s">
        <v>939</v>
      </c>
      <c r="B7" s="74" t="s">
        <v>525</v>
      </c>
      <c r="C7" s="15"/>
      <c r="D7" s="103"/>
      <c r="E7" s="70"/>
    </row>
    <row r="8" spans="1:6">
      <c r="A8" s="75" t="s">
        <v>940</v>
      </c>
      <c r="B8" s="75" t="s">
        <v>941</v>
      </c>
      <c r="C8" s="101">
        <v>0.96</v>
      </c>
      <c r="D8" s="102">
        <v>0</v>
      </c>
      <c r="E8" s="99">
        <v>432</v>
      </c>
    </row>
    <row r="9" spans="1:6">
      <c r="A9" s="73" t="s">
        <v>942</v>
      </c>
      <c r="B9" s="74" t="s">
        <v>533</v>
      </c>
      <c r="C9" s="15"/>
      <c r="D9" s="103"/>
      <c r="E9" s="70"/>
    </row>
    <row r="10" spans="1:6">
      <c r="A10" s="75" t="s">
        <v>943</v>
      </c>
      <c r="B10" s="75" t="s">
        <v>944</v>
      </c>
      <c r="C10" s="101">
        <v>0.68</v>
      </c>
      <c r="D10" s="102">
        <v>0</v>
      </c>
      <c r="E10" s="99">
        <v>306</v>
      </c>
    </row>
    <row r="11" spans="1:6">
      <c r="A11" s="73" t="s">
        <v>945</v>
      </c>
      <c r="B11" s="74" t="s">
        <v>534</v>
      </c>
      <c r="C11" s="15" t="e">
        <v>#DIV/0!</v>
      </c>
      <c r="D11" s="103">
        <v>0</v>
      </c>
      <c r="E11" s="70">
        <v>0</v>
      </c>
    </row>
    <row r="12" spans="1:6">
      <c r="A12" s="75" t="s">
        <v>946</v>
      </c>
      <c r="B12" s="75" t="s">
        <v>947</v>
      </c>
      <c r="C12" s="104"/>
      <c r="D12" s="105"/>
      <c r="E12" s="106"/>
    </row>
    <row r="13" spans="1:6">
      <c r="A13" s="73" t="s">
        <v>948</v>
      </c>
      <c r="B13" s="74" t="s">
        <v>524</v>
      </c>
      <c r="C13" s="15" t="e">
        <v>#DIV/0!</v>
      </c>
      <c r="D13" s="103">
        <v>0</v>
      </c>
      <c r="E13" s="70">
        <v>0</v>
      </c>
    </row>
    <row r="14" spans="1:6">
      <c r="A14" s="75" t="s">
        <v>875</v>
      </c>
      <c r="B14" s="76" t="s">
        <v>949</v>
      </c>
      <c r="C14" s="104"/>
      <c r="D14" s="105"/>
      <c r="E14" s="106"/>
    </row>
    <row r="15" spans="1:6">
      <c r="A15" s="73" t="s">
        <v>950</v>
      </c>
      <c r="B15" s="74" t="s">
        <v>951</v>
      </c>
      <c r="C15" s="15" t="e">
        <v>#DIV/0!</v>
      </c>
      <c r="D15" s="103">
        <v>0</v>
      </c>
      <c r="E15" s="70">
        <v>0</v>
      </c>
    </row>
    <row r="16" spans="1:6">
      <c r="A16" s="75" t="s">
        <v>952</v>
      </c>
      <c r="B16" s="76" t="s">
        <v>953</v>
      </c>
      <c r="C16" s="104"/>
      <c r="D16" s="105"/>
      <c r="E16" s="106"/>
    </row>
    <row r="17" spans="1:5">
      <c r="A17" s="77" t="s">
        <v>954</v>
      </c>
      <c r="B17" s="77" t="s">
        <v>955</v>
      </c>
      <c r="C17" s="15">
        <v>0.68</v>
      </c>
      <c r="D17" s="103">
        <v>0</v>
      </c>
      <c r="E17" s="70">
        <v>404.6</v>
      </c>
    </row>
    <row r="18" spans="1:5">
      <c r="A18" s="78" t="s">
        <v>956</v>
      </c>
      <c r="B18" s="79" t="s">
        <v>527</v>
      </c>
      <c r="C18" s="104"/>
      <c r="D18" s="105"/>
      <c r="E18" s="106"/>
    </row>
    <row r="19" spans="1:5">
      <c r="A19" s="80" t="s">
        <v>271</v>
      </c>
      <c r="B19" s="77" t="s">
        <v>449</v>
      </c>
      <c r="C19" s="15">
        <v>0.68</v>
      </c>
      <c r="D19" s="103">
        <v>0</v>
      </c>
      <c r="E19" s="70">
        <v>374</v>
      </c>
    </row>
    <row r="20" spans="1:5">
      <c r="A20" s="78" t="s">
        <v>957</v>
      </c>
      <c r="B20" s="79" t="s">
        <v>535</v>
      </c>
      <c r="C20" s="104"/>
      <c r="D20" s="105"/>
      <c r="E20" s="106"/>
    </row>
    <row r="21" spans="1:5">
      <c r="A21" s="80" t="s">
        <v>876</v>
      </c>
      <c r="B21" s="77" t="s">
        <v>958</v>
      </c>
      <c r="C21" s="15">
        <v>0.68</v>
      </c>
      <c r="D21" s="103">
        <v>0</v>
      </c>
      <c r="E21" s="70">
        <v>374</v>
      </c>
    </row>
    <row r="22" spans="1:5">
      <c r="A22" s="78" t="s">
        <v>959</v>
      </c>
      <c r="B22" s="79" t="s">
        <v>551</v>
      </c>
      <c r="C22" s="101" t="e">
        <v>#DIV/0!</v>
      </c>
      <c r="D22" s="102">
        <v>1</v>
      </c>
      <c r="E22" s="99">
        <v>0</v>
      </c>
    </row>
    <row r="23" spans="1:5">
      <c r="A23" s="77" t="s">
        <v>361</v>
      </c>
      <c r="B23" s="77" t="s">
        <v>467</v>
      </c>
      <c r="C23" s="15">
        <v>-0.66</v>
      </c>
      <c r="D23" s="103">
        <v>2</v>
      </c>
      <c r="E23" s="70">
        <v>363</v>
      </c>
    </row>
    <row r="24" spans="1:5">
      <c r="A24" s="78" t="s">
        <v>960</v>
      </c>
      <c r="B24" s="79" t="s">
        <v>530</v>
      </c>
      <c r="C24" s="101" t="e">
        <v>#DIV/0!</v>
      </c>
      <c r="D24" s="102">
        <v>3</v>
      </c>
      <c r="E24" s="99">
        <v>0</v>
      </c>
    </row>
    <row r="25" spans="1:5">
      <c r="A25" s="77" t="s">
        <v>770</v>
      </c>
      <c r="B25" s="77" t="s">
        <v>771</v>
      </c>
      <c r="C25" s="15">
        <v>-1.98</v>
      </c>
      <c r="D25" s="103">
        <v>4</v>
      </c>
      <c r="E25" s="70">
        <v>297</v>
      </c>
    </row>
    <row r="26" spans="1:5">
      <c r="A26" s="78" t="s">
        <v>961</v>
      </c>
      <c r="B26" s="79" t="s">
        <v>553</v>
      </c>
      <c r="C26" s="101" t="e">
        <v>#DIV/0!</v>
      </c>
      <c r="D26" s="102">
        <v>5</v>
      </c>
      <c r="E26" s="99">
        <v>0</v>
      </c>
    </row>
    <row r="27" spans="1:5">
      <c r="A27" s="77" t="s">
        <v>774</v>
      </c>
      <c r="B27" s="77" t="s">
        <v>775</v>
      </c>
      <c r="C27" s="15">
        <v>-3.3000000000000003</v>
      </c>
      <c r="D27" s="103">
        <v>6</v>
      </c>
      <c r="E27" s="70">
        <v>297</v>
      </c>
    </row>
    <row r="28" spans="1:5">
      <c r="A28" s="78" t="s">
        <v>962</v>
      </c>
      <c r="B28" s="79" t="s">
        <v>531</v>
      </c>
      <c r="C28" s="101" t="e">
        <v>#DIV/0!</v>
      </c>
      <c r="D28" s="102">
        <v>7</v>
      </c>
      <c r="E28" s="99">
        <v>0</v>
      </c>
    </row>
    <row r="29" spans="1:5">
      <c r="A29" s="77" t="s">
        <v>877</v>
      </c>
      <c r="B29" s="77" t="s">
        <v>898</v>
      </c>
      <c r="C29" s="15">
        <v>-4.62</v>
      </c>
      <c r="D29" s="103">
        <v>8</v>
      </c>
      <c r="E29" s="70">
        <v>396</v>
      </c>
    </row>
    <row r="30" spans="1:5">
      <c r="A30" s="78" t="s">
        <v>963</v>
      </c>
      <c r="B30" s="79" t="s">
        <v>554</v>
      </c>
      <c r="C30" s="101" t="e">
        <v>#DIV/0!</v>
      </c>
      <c r="D30" s="102">
        <v>9</v>
      </c>
      <c r="E30" s="99">
        <v>0</v>
      </c>
    </row>
    <row r="31" spans="1:5">
      <c r="A31" s="77" t="s">
        <v>878</v>
      </c>
      <c r="B31" s="77" t="s">
        <v>899</v>
      </c>
      <c r="C31" s="15">
        <v>-6.12</v>
      </c>
      <c r="D31" s="103">
        <v>10</v>
      </c>
      <c r="E31" s="70">
        <v>408.00000000000006</v>
      </c>
    </row>
    <row r="32" spans="1:5">
      <c r="A32" s="78" t="s">
        <v>964</v>
      </c>
      <c r="B32" s="79" t="s">
        <v>555</v>
      </c>
      <c r="C32" s="101" t="e">
        <v>#DIV/0!</v>
      </c>
      <c r="D32" s="102">
        <v>11</v>
      </c>
      <c r="E32" s="99">
        <v>0</v>
      </c>
    </row>
    <row r="33" spans="1:5">
      <c r="A33" s="77" t="s">
        <v>237</v>
      </c>
      <c r="B33" s="77" t="s">
        <v>529</v>
      </c>
      <c r="C33" s="15">
        <v>-7.2600000000000007</v>
      </c>
      <c r="D33" s="103">
        <v>12</v>
      </c>
      <c r="E33" s="70">
        <v>363</v>
      </c>
    </row>
    <row r="34" spans="1:5">
      <c r="A34" s="78" t="s">
        <v>965</v>
      </c>
      <c r="B34" s="79" t="s">
        <v>966</v>
      </c>
      <c r="C34" s="101" t="e">
        <v>#DIV/0!</v>
      </c>
      <c r="D34" s="102">
        <v>13</v>
      </c>
      <c r="E34" s="99">
        <v>0</v>
      </c>
    </row>
    <row r="35" spans="1:5">
      <c r="A35" s="77" t="s">
        <v>967</v>
      </c>
      <c r="B35" s="77" t="s">
        <v>968</v>
      </c>
      <c r="C35" s="15">
        <v>0.66</v>
      </c>
      <c r="D35" s="103">
        <v>0</v>
      </c>
      <c r="E35" s="70">
        <v>363</v>
      </c>
    </row>
    <row r="36" spans="1:5">
      <c r="A36" s="107" t="s">
        <v>844</v>
      </c>
      <c r="B36" s="96" t="s">
        <v>669</v>
      </c>
      <c r="C36" s="101"/>
      <c r="D36" s="98"/>
      <c r="E36" s="99"/>
    </row>
    <row r="37" spans="1:5">
      <c r="A37" s="73" t="s">
        <v>705</v>
      </c>
      <c r="B37" s="74" t="s">
        <v>971</v>
      </c>
      <c r="C37" s="50"/>
      <c r="D37" s="100"/>
      <c r="E37" s="71"/>
    </row>
    <row r="38" spans="1:5">
      <c r="A38" s="76" t="s">
        <v>879</v>
      </c>
      <c r="B38" s="75" t="s">
        <v>900</v>
      </c>
      <c r="C38" s="101">
        <v>0.96</v>
      </c>
      <c r="D38" s="102">
        <v>0</v>
      </c>
      <c r="E38" s="99">
        <v>432</v>
      </c>
    </row>
    <row r="39" spans="1:5">
      <c r="A39" s="73" t="s">
        <v>706</v>
      </c>
      <c r="B39" s="74" t="s">
        <v>536</v>
      </c>
      <c r="C39" s="50"/>
      <c r="D39" s="100"/>
      <c r="E39" s="71"/>
    </row>
    <row r="40" spans="1:5">
      <c r="A40" s="76" t="s">
        <v>880</v>
      </c>
      <c r="B40" s="75" t="s">
        <v>901</v>
      </c>
      <c r="C40" s="101">
        <v>0.96</v>
      </c>
      <c r="D40" s="102">
        <v>0</v>
      </c>
      <c r="E40" s="99">
        <v>528</v>
      </c>
    </row>
    <row r="41" spans="1:5">
      <c r="A41" s="73" t="s">
        <v>707</v>
      </c>
      <c r="B41" s="74" t="s">
        <v>537</v>
      </c>
      <c r="C41" s="50"/>
      <c r="D41" s="100"/>
      <c r="E41" s="71"/>
    </row>
    <row r="42" spans="1:5">
      <c r="A42" s="76" t="s">
        <v>881</v>
      </c>
      <c r="B42" s="75" t="s">
        <v>902</v>
      </c>
      <c r="C42" s="101">
        <v>0.95999999999999985</v>
      </c>
      <c r="D42" s="102">
        <v>0</v>
      </c>
      <c r="E42" s="99">
        <v>571.19999999999993</v>
      </c>
    </row>
    <row r="43" spans="1:5">
      <c r="A43" s="74" t="s">
        <v>798</v>
      </c>
      <c r="B43" s="74" t="s">
        <v>556</v>
      </c>
      <c r="C43" s="50"/>
      <c r="D43" s="100"/>
      <c r="E43" s="71"/>
    </row>
    <row r="44" spans="1:5">
      <c r="A44" s="75" t="s">
        <v>428</v>
      </c>
      <c r="B44" s="75" t="s">
        <v>557</v>
      </c>
      <c r="C44" s="101">
        <v>0.94</v>
      </c>
      <c r="D44" s="102">
        <v>0</v>
      </c>
      <c r="E44" s="99">
        <v>517</v>
      </c>
    </row>
    <row r="45" spans="1:5">
      <c r="A45" s="74" t="s">
        <v>799</v>
      </c>
      <c r="B45" s="74" t="s">
        <v>558</v>
      </c>
      <c r="C45" s="50"/>
      <c r="D45" s="100"/>
      <c r="E45" s="71"/>
    </row>
    <row r="46" spans="1:5">
      <c r="A46" s="75" t="s">
        <v>882</v>
      </c>
      <c r="B46" s="75" t="s">
        <v>903</v>
      </c>
      <c r="C46" s="101">
        <v>0.94</v>
      </c>
      <c r="D46" s="102">
        <v>0</v>
      </c>
      <c r="E46" s="99">
        <v>423</v>
      </c>
    </row>
    <row r="47" spans="1:5">
      <c r="A47" s="74" t="s">
        <v>709</v>
      </c>
      <c r="B47" s="74" t="s">
        <v>559</v>
      </c>
      <c r="C47" s="50"/>
      <c r="D47" s="100"/>
      <c r="E47" s="71"/>
    </row>
    <row r="48" spans="1:5">
      <c r="A48" s="75" t="s">
        <v>883</v>
      </c>
      <c r="B48" s="75" t="s">
        <v>904</v>
      </c>
      <c r="C48" s="101">
        <v>0.94</v>
      </c>
      <c r="D48" s="102">
        <v>0</v>
      </c>
      <c r="E48" s="99">
        <v>564</v>
      </c>
    </row>
    <row r="49" spans="1:5">
      <c r="A49" s="5" t="s">
        <v>845</v>
      </c>
      <c r="B49" s="108" t="s">
        <v>670</v>
      </c>
      <c r="C49" s="50"/>
      <c r="D49" s="109"/>
      <c r="E49" s="71"/>
    </row>
    <row r="50" spans="1:5">
      <c r="A50" s="78" t="s">
        <v>710</v>
      </c>
      <c r="B50" s="79" t="s">
        <v>451</v>
      </c>
      <c r="C50" s="104"/>
      <c r="D50" s="105"/>
      <c r="E50" s="106"/>
    </row>
    <row r="51" spans="1:5">
      <c r="A51" s="77" t="s">
        <v>358</v>
      </c>
      <c r="B51" s="77" t="s">
        <v>462</v>
      </c>
      <c r="C51" s="15">
        <v>1.5555555555555551</v>
      </c>
      <c r="D51" s="103">
        <v>0</v>
      </c>
      <c r="E51" s="70">
        <v>69.999999999999986</v>
      </c>
    </row>
    <row r="52" spans="1:5">
      <c r="A52" s="75" t="s">
        <v>359</v>
      </c>
      <c r="B52" s="75" t="s">
        <v>463</v>
      </c>
      <c r="C52" s="101">
        <v>1.037037037037037</v>
      </c>
      <c r="D52" s="102">
        <v>0</v>
      </c>
      <c r="E52" s="99">
        <v>62.222222222222221</v>
      </c>
    </row>
    <row r="53" spans="1:5">
      <c r="A53" s="77" t="s">
        <v>355</v>
      </c>
      <c r="B53" s="77" t="s">
        <v>464</v>
      </c>
      <c r="C53" s="15">
        <v>1.0370370370370372</v>
      </c>
      <c r="D53" s="103">
        <v>0</v>
      </c>
      <c r="E53" s="70">
        <v>93.333333333333343</v>
      </c>
    </row>
    <row r="54" spans="1:5">
      <c r="A54" s="75" t="s">
        <v>184</v>
      </c>
      <c r="B54" s="75" t="s">
        <v>465</v>
      </c>
      <c r="C54" s="101">
        <v>0.81481481481481477</v>
      </c>
      <c r="D54" s="102">
        <v>0</v>
      </c>
      <c r="E54" s="99">
        <v>97.777777777777771</v>
      </c>
    </row>
    <row r="55" spans="1:5">
      <c r="A55" s="77" t="s">
        <v>96</v>
      </c>
      <c r="B55" s="77" t="s">
        <v>461</v>
      </c>
      <c r="C55" s="15">
        <v>0.81481481481481477</v>
      </c>
      <c r="D55" s="103">
        <v>0</v>
      </c>
      <c r="E55" s="70">
        <v>122.22222222222221</v>
      </c>
    </row>
    <row r="56" spans="1:5">
      <c r="A56" s="75" t="s">
        <v>360</v>
      </c>
      <c r="B56" s="75" t="s">
        <v>466</v>
      </c>
      <c r="C56" s="101">
        <v>0.81481481481481477</v>
      </c>
      <c r="D56" s="102">
        <v>0</v>
      </c>
      <c r="E56" s="99">
        <v>195.55555555555554</v>
      </c>
    </row>
    <row r="57" spans="1:5">
      <c r="A57" s="73" t="s">
        <v>711</v>
      </c>
      <c r="B57" s="74" t="s">
        <v>539</v>
      </c>
      <c r="C57" s="15" t="e">
        <v>#DIV/0!</v>
      </c>
      <c r="D57" s="103">
        <v>0</v>
      </c>
      <c r="E57" s="70">
        <v>0</v>
      </c>
    </row>
    <row r="58" spans="1:5">
      <c r="A58" s="76" t="s">
        <v>408</v>
      </c>
      <c r="B58" s="75" t="s">
        <v>540</v>
      </c>
      <c r="C58" s="104"/>
      <c r="D58" s="105"/>
      <c r="E58" s="106"/>
    </row>
    <row r="59" spans="1:5">
      <c r="A59" s="80" t="s">
        <v>410</v>
      </c>
      <c r="B59" s="77" t="s">
        <v>541</v>
      </c>
      <c r="C59" s="15">
        <v>1.4814814814814812</v>
      </c>
      <c r="D59" s="103">
        <v>0</v>
      </c>
      <c r="E59" s="70">
        <v>66.666666666666657</v>
      </c>
    </row>
    <row r="60" spans="1:5">
      <c r="A60" s="76" t="s">
        <v>412</v>
      </c>
      <c r="B60" s="75" t="s">
        <v>542</v>
      </c>
      <c r="C60" s="101">
        <v>1.5555555555555558</v>
      </c>
      <c r="D60" s="102">
        <v>0</v>
      </c>
      <c r="E60" s="99">
        <v>93.333333333333343</v>
      </c>
    </row>
    <row r="61" spans="1:5">
      <c r="A61" s="80" t="s">
        <v>450</v>
      </c>
      <c r="B61" s="77" t="s">
        <v>543</v>
      </c>
      <c r="C61" s="15">
        <v>0.98765432098765427</v>
      </c>
      <c r="D61" s="103">
        <v>0</v>
      </c>
      <c r="E61" s="70">
        <v>88.888888888888886</v>
      </c>
    </row>
    <row r="62" spans="1:5">
      <c r="A62" s="75" t="s">
        <v>415</v>
      </c>
      <c r="B62" s="76" t="s">
        <v>544</v>
      </c>
      <c r="C62" s="101">
        <v>1.6296296296296295</v>
      </c>
      <c r="D62" s="102">
        <v>0</v>
      </c>
      <c r="E62" s="99">
        <v>195.55555555555554</v>
      </c>
    </row>
    <row r="63" spans="1:5">
      <c r="A63" s="73" t="s">
        <v>712</v>
      </c>
      <c r="B63" s="74" t="s">
        <v>545</v>
      </c>
      <c r="C63" s="15">
        <v>0</v>
      </c>
      <c r="D63" s="103">
        <v>0</v>
      </c>
      <c r="E63" s="70">
        <v>0</v>
      </c>
    </row>
    <row r="64" spans="1:5">
      <c r="A64" s="75" t="s">
        <v>409</v>
      </c>
      <c r="B64" s="75" t="s">
        <v>546</v>
      </c>
      <c r="C64" s="104"/>
      <c r="D64" s="105"/>
      <c r="E64" s="106"/>
    </row>
    <row r="65" spans="1:5">
      <c r="A65" s="77" t="s">
        <v>411</v>
      </c>
      <c r="B65" s="77" t="s">
        <v>547</v>
      </c>
      <c r="C65" s="15">
        <v>1.4814814814814812</v>
      </c>
      <c r="D65" s="103">
        <v>0</v>
      </c>
      <c r="E65" s="70">
        <v>66.666666666666657</v>
      </c>
    </row>
    <row r="66" spans="1:5">
      <c r="A66" s="75" t="s">
        <v>413</v>
      </c>
      <c r="B66" s="75" t="s">
        <v>548</v>
      </c>
      <c r="C66" s="101">
        <v>1.5555555555555558</v>
      </c>
      <c r="D66" s="102">
        <v>0</v>
      </c>
      <c r="E66" s="99">
        <v>93.333333333333343</v>
      </c>
    </row>
    <row r="67" spans="1:5">
      <c r="A67" s="77" t="s">
        <v>414</v>
      </c>
      <c r="B67" s="77" t="s">
        <v>549</v>
      </c>
      <c r="C67" s="15">
        <v>1.0864197530864197</v>
      </c>
      <c r="D67" s="103">
        <v>0</v>
      </c>
      <c r="E67" s="70">
        <v>97.777777777777771</v>
      </c>
    </row>
    <row r="68" spans="1:5">
      <c r="A68" s="75" t="s">
        <v>416</v>
      </c>
      <c r="B68" s="75" t="s">
        <v>550</v>
      </c>
      <c r="C68" s="101">
        <v>1.6296296296296295</v>
      </c>
      <c r="D68" s="102">
        <v>0</v>
      </c>
      <c r="E68" s="99">
        <v>195.55555555555554</v>
      </c>
    </row>
    <row r="69" spans="1:5">
      <c r="A69" s="74" t="s">
        <v>972</v>
      </c>
      <c r="B69" s="74" t="s">
        <v>973</v>
      </c>
      <c r="C69" s="15">
        <v>0</v>
      </c>
      <c r="D69" s="103">
        <v>1</v>
      </c>
      <c r="E69" s="70">
        <v>0</v>
      </c>
    </row>
    <row r="70" spans="1:5">
      <c r="A70" s="75" t="s">
        <v>974</v>
      </c>
      <c r="B70" s="75" t="s">
        <v>975</v>
      </c>
      <c r="C70" s="101">
        <v>-1.0370370370370372</v>
      </c>
      <c r="D70" s="102">
        <v>2</v>
      </c>
      <c r="E70" s="99">
        <v>25.925925925925927</v>
      </c>
    </row>
    <row r="71" spans="1:5">
      <c r="A71" s="77" t="s">
        <v>976</v>
      </c>
      <c r="B71" s="77" t="s">
        <v>977</v>
      </c>
      <c r="C71" s="15">
        <v>-2.0740740740740744</v>
      </c>
      <c r="D71" s="103">
        <v>3</v>
      </c>
      <c r="E71" s="70">
        <v>46.666666666666671</v>
      </c>
    </row>
    <row r="72" spans="1:5">
      <c r="A72" s="75" t="s">
        <v>978</v>
      </c>
      <c r="B72" s="75" t="s">
        <v>979</v>
      </c>
      <c r="C72" s="101">
        <v>-3.1111111111111107</v>
      </c>
      <c r="D72" s="102">
        <v>4</v>
      </c>
      <c r="E72" s="99">
        <v>57.037037037037038</v>
      </c>
    </row>
    <row r="73" spans="1:5">
      <c r="A73" s="77" t="s">
        <v>980</v>
      </c>
      <c r="B73" s="77" t="s">
        <v>981</v>
      </c>
      <c r="C73" s="15">
        <v>-4.1481481481481479</v>
      </c>
      <c r="D73" s="103">
        <v>5</v>
      </c>
      <c r="E73" s="70">
        <v>72.592592592592595</v>
      </c>
    </row>
    <row r="74" spans="1:5">
      <c r="A74" s="110" t="s">
        <v>982</v>
      </c>
      <c r="B74" s="75" t="s">
        <v>983</v>
      </c>
      <c r="C74" s="101">
        <v>-5.1851851851851851</v>
      </c>
      <c r="D74" s="102">
        <v>6</v>
      </c>
      <c r="E74" s="99">
        <v>82.962962962962962</v>
      </c>
    </row>
    <row r="75" spans="1:5">
      <c r="A75" s="77" t="s">
        <v>984</v>
      </c>
      <c r="B75" s="77" t="s">
        <v>985</v>
      </c>
      <c r="C75" s="15">
        <v>-5.333333333333333</v>
      </c>
      <c r="D75" s="103">
        <v>7</v>
      </c>
      <c r="E75" s="70">
        <v>88.888888888888886</v>
      </c>
    </row>
    <row r="76" spans="1:5">
      <c r="A76" s="75" t="s">
        <v>986</v>
      </c>
      <c r="B76" s="75" t="s">
        <v>987</v>
      </c>
      <c r="C76" s="101">
        <v>-6.2222222222222214</v>
      </c>
      <c r="D76" s="102">
        <v>8</v>
      </c>
      <c r="E76" s="99">
        <v>97.777777777777771</v>
      </c>
    </row>
    <row r="77" spans="1:5">
      <c r="A77" s="77" t="s">
        <v>988</v>
      </c>
      <c r="B77" s="77" t="s">
        <v>989</v>
      </c>
      <c r="C77" s="15">
        <v>-7.1111111111111098</v>
      </c>
      <c r="D77" s="103">
        <v>9</v>
      </c>
      <c r="E77" s="70">
        <v>106.66666666666664</v>
      </c>
    </row>
    <row r="78" spans="1:5">
      <c r="A78" s="75" t="s">
        <v>990</v>
      </c>
      <c r="B78" s="75" t="s">
        <v>991</v>
      </c>
      <c r="C78" s="101">
        <v>-8</v>
      </c>
      <c r="D78" s="102">
        <v>10</v>
      </c>
      <c r="E78" s="99">
        <v>115.55555555555554</v>
      </c>
    </row>
    <row r="79" spans="1:5">
      <c r="A79" s="77" t="s">
        <v>417</v>
      </c>
      <c r="B79" s="77" t="s">
        <v>448</v>
      </c>
      <c r="C79" s="15">
        <v>-8.1481481481481488</v>
      </c>
      <c r="D79" s="103">
        <v>11</v>
      </c>
      <c r="E79" s="70">
        <v>232.22222222222223</v>
      </c>
    </row>
    <row r="80" spans="1:5">
      <c r="A80" s="107" t="s">
        <v>846</v>
      </c>
      <c r="B80" s="96" t="s">
        <v>671</v>
      </c>
      <c r="C80" s="101"/>
      <c r="D80" s="102"/>
      <c r="E80" s="99"/>
    </row>
    <row r="81" spans="1:5">
      <c r="A81" s="111" t="s">
        <v>713</v>
      </c>
      <c r="B81" s="112" t="s">
        <v>538</v>
      </c>
      <c r="C81" s="50"/>
      <c r="D81" s="100"/>
      <c r="E81" s="71"/>
    </row>
    <row r="82" spans="1:5">
      <c r="A82" s="113" t="s">
        <v>855</v>
      </c>
      <c r="B82" s="114" t="s">
        <v>856</v>
      </c>
      <c r="C82" s="101" t="s">
        <v>0</v>
      </c>
      <c r="D82" s="102">
        <v>0</v>
      </c>
      <c r="E82" s="99">
        <v>5394.7368421052633</v>
      </c>
    </row>
    <row r="83" spans="1:5">
      <c r="A83" s="18" t="s">
        <v>365</v>
      </c>
      <c r="B83" s="11" t="s">
        <v>366</v>
      </c>
      <c r="C83" s="15" t="s">
        <v>0</v>
      </c>
      <c r="D83" s="103">
        <v>0</v>
      </c>
      <c r="E83" s="70">
        <v>592.31578947368428</v>
      </c>
    </row>
    <row r="84" spans="1:5">
      <c r="A84" s="113" t="s">
        <v>367</v>
      </c>
      <c r="B84" s="114" t="s">
        <v>275</v>
      </c>
      <c r="C84" s="101" t="s">
        <v>0</v>
      </c>
      <c r="D84" s="102">
        <v>0</v>
      </c>
      <c r="E84" s="99">
        <v>592.31578947368428</v>
      </c>
    </row>
    <row r="85" spans="1:5">
      <c r="A85" s="18" t="s">
        <v>368</v>
      </c>
      <c r="B85" s="11" t="s">
        <v>274</v>
      </c>
      <c r="C85" s="15" t="s">
        <v>0</v>
      </c>
      <c r="D85" s="103">
        <v>0</v>
      </c>
      <c r="E85" s="70">
        <v>592.31578947368428</v>
      </c>
    </row>
    <row r="86" spans="1:5">
      <c r="A86" s="113" t="s">
        <v>369</v>
      </c>
      <c r="B86" s="114" t="s">
        <v>276</v>
      </c>
      <c r="C86" s="101" t="s">
        <v>0</v>
      </c>
      <c r="D86" s="102">
        <v>0</v>
      </c>
      <c r="E86" s="99">
        <v>592.31578947368428</v>
      </c>
    </row>
    <row r="87" spans="1:5">
      <c r="A87" s="18" t="s">
        <v>370</v>
      </c>
      <c r="B87" s="11" t="s">
        <v>272</v>
      </c>
      <c r="C87" s="15" t="s">
        <v>0</v>
      </c>
      <c r="D87" s="103">
        <v>0</v>
      </c>
      <c r="E87" s="70">
        <v>592.31578947368428</v>
      </c>
    </row>
    <row r="88" spans="1:5">
      <c r="A88" s="113" t="s">
        <v>371</v>
      </c>
      <c r="B88" s="114" t="s">
        <v>273</v>
      </c>
      <c r="C88" s="101" t="s">
        <v>0</v>
      </c>
      <c r="D88" s="102">
        <v>0</v>
      </c>
      <c r="E88" s="99">
        <v>592.31578947368428</v>
      </c>
    </row>
    <row r="89" spans="1:5">
      <c r="A89" s="19" t="s">
        <v>714</v>
      </c>
      <c r="B89" s="19" t="s">
        <v>256</v>
      </c>
      <c r="C89" s="50"/>
      <c r="D89" s="100"/>
      <c r="E89" s="71"/>
    </row>
    <row r="90" spans="1:5">
      <c r="A90" s="113" t="s">
        <v>258</v>
      </c>
      <c r="B90" s="114" t="s">
        <v>240</v>
      </c>
      <c r="C90" s="97" t="s">
        <v>0</v>
      </c>
      <c r="D90" s="102">
        <v>0</v>
      </c>
      <c r="E90" s="99">
        <v>123.15789473684212</v>
      </c>
    </row>
    <row r="91" spans="1:5">
      <c r="A91" s="18" t="s">
        <v>241</v>
      </c>
      <c r="B91" s="11" t="s">
        <v>242</v>
      </c>
      <c r="C91" s="10" t="s">
        <v>0</v>
      </c>
      <c r="D91" s="103">
        <v>0</v>
      </c>
      <c r="E91" s="70">
        <v>214.4368421052632</v>
      </c>
    </row>
    <row r="92" spans="1:5">
      <c r="A92" s="113" t="s">
        <v>257</v>
      </c>
      <c r="B92" s="114" t="s">
        <v>251</v>
      </c>
      <c r="C92" s="97" t="s">
        <v>0</v>
      </c>
      <c r="D92" s="102">
        <v>0</v>
      </c>
      <c r="E92" s="99">
        <v>699.85614035087724</v>
      </c>
    </row>
    <row r="93" spans="1:5">
      <c r="A93" s="18" t="s">
        <v>992</v>
      </c>
      <c r="B93" s="11" t="s">
        <v>993</v>
      </c>
      <c r="C93" s="10" t="s">
        <v>0</v>
      </c>
      <c r="D93" s="103">
        <v>0</v>
      </c>
      <c r="E93" s="70">
        <v>661.40350877192986</v>
      </c>
    </row>
    <row r="94" spans="1:5">
      <c r="A94" s="113" t="s">
        <v>252</v>
      </c>
      <c r="B94" s="114" t="s">
        <v>253</v>
      </c>
      <c r="C94" s="97" t="s">
        <v>0</v>
      </c>
      <c r="D94" s="102">
        <v>0</v>
      </c>
      <c r="E94" s="99">
        <v>1</v>
      </c>
    </row>
    <row r="95" spans="1:5">
      <c r="A95" s="19" t="s">
        <v>715</v>
      </c>
      <c r="B95" s="19" t="s">
        <v>581</v>
      </c>
      <c r="C95" s="54"/>
      <c r="D95" s="100"/>
      <c r="E95" s="71"/>
    </row>
    <row r="96" spans="1:5">
      <c r="A96" s="113" t="s">
        <v>260</v>
      </c>
      <c r="B96" s="115" t="s">
        <v>582</v>
      </c>
      <c r="C96" s="101">
        <v>5.709409888357257</v>
      </c>
      <c r="D96" s="102">
        <v>0</v>
      </c>
      <c r="E96" s="99">
        <v>628.0350877192983</v>
      </c>
    </row>
    <row r="97" spans="1:5">
      <c r="A97" s="18" t="s">
        <v>194</v>
      </c>
      <c r="B97" s="116" t="s">
        <v>583</v>
      </c>
      <c r="C97" s="15">
        <v>5.7518341307815009</v>
      </c>
      <c r="D97" s="103">
        <v>0</v>
      </c>
      <c r="E97" s="70">
        <v>632.70175438596505</v>
      </c>
    </row>
    <row r="98" spans="1:5">
      <c r="A98" s="113" t="s">
        <v>195</v>
      </c>
      <c r="B98" s="115" t="s">
        <v>584</v>
      </c>
      <c r="C98" s="101">
        <v>5.1068730650154803</v>
      </c>
      <c r="D98" s="102">
        <v>0</v>
      </c>
      <c r="E98" s="99">
        <v>868.16842105263163</v>
      </c>
    </row>
    <row r="99" spans="1:5">
      <c r="A99" s="18" t="s">
        <v>196</v>
      </c>
      <c r="B99" s="116" t="s">
        <v>585</v>
      </c>
      <c r="C99" s="15">
        <v>5.147574819401445</v>
      </c>
      <c r="D99" s="103">
        <v>0</v>
      </c>
      <c r="E99" s="70">
        <v>875.0877192982457</v>
      </c>
    </row>
    <row r="100" spans="1:5">
      <c r="A100" s="117" t="s">
        <v>716</v>
      </c>
      <c r="B100" s="117" t="s">
        <v>484</v>
      </c>
      <c r="C100" s="118"/>
      <c r="D100" s="105"/>
      <c r="E100" s="106"/>
    </row>
    <row r="101" spans="1:5">
      <c r="A101" s="20" t="s">
        <v>452</v>
      </c>
      <c r="B101" s="20" t="s">
        <v>485</v>
      </c>
      <c r="C101" s="10" t="s">
        <v>0</v>
      </c>
      <c r="D101" s="103">
        <v>0</v>
      </c>
      <c r="E101" s="70">
        <v>1614.280701754386</v>
      </c>
    </row>
    <row r="102" spans="1:5">
      <c r="A102" s="119" t="s">
        <v>453</v>
      </c>
      <c r="B102" s="119" t="s">
        <v>486</v>
      </c>
      <c r="C102" s="97" t="s">
        <v>0</v>
      </c>
      <c r="D102" s="102">
        <v>0</v>
      </c>
      <c r="E102" s="99">
        <v>1976.8210526315791</v>
      </c>
    </row>
    <row r="103" spans="1:5">
      <c r="A103" s="20" t="s">
        <v>454</v>
      </c>
      <c r="B103" s="20" t="s">
        <v>487</v>
      </c>
      <c r="C103" s="10" t="s">
        <v>0</v>
      </c>
      <c r="D103" s="103">
        <v>0</v>
      </c>
      <c r="E103" s="70">
        <v>2307.8947368421054</v>
      </c>
    </row>
    <row r="104" spans="1:5">
      <c r="A104" s="119" t="s">
        <v>455</v>
      </c>
      <c r="B104" s="119" t="s">
        <v>488</v>
      </c>
      <c r="C104" s="97" t="s">
        <v>0</v>
      </c>
      <c r="D104" s="102">
        <v>0</v>
      </c>
      <c r="E104" s="99">
        <v>3316.0947368421057</v>
      </c>
    </row>
    <row r="105" spans="1:5">
      <c r="A105" s="20" t="s">
        <v>192</v>
      </c>
      <c r="B105" s="20" t="s">
        <v>234</v>
      </c>
      <c r="C105" s="10" t="s">
        <v>0</v>
      </c>
      <c r="D105" s="103">
        <v>0</v>
      </c>
      <c r="E105" s="70">
        <v>48.926315789473684</v>
      </c>
    </row>
    <row r="106" spans="1:5">
      <c r="A106" s="120" t="s">
        <v>820</v>
      </c>
      <c r="B106" s="120" t="s">
        <v>838</v>
      </c>
      <c r="C106" s="97" t="s">
        <v>0</v>
      </c>
      <c r="D106" s="102">
        <v>0</v>
      </c>
      <c r="E106" s="99">
        <v>62.456140350877199</v>
      </c>
    </row>
    <row r="107" spans="1:5">
      <c r="A107" s="20" t="s">
        <v>632</v>
      </c>
      <c r="B107" s="121" t="s">
        <v>641</v>
      </c>
      <c r="C107" s="10" t="s">
        <v>0</v>
      </c>
      <c r="D107" s="103">
        <v>0</v>
      </c>
      <c r="E107" s="70">
        <v>277.19298245614038</v>
      </c>
    </row>
    <row r="108" spans="1:5">
      <c r="A108" s="119" t="s">
        <v>633</v>
      </c>
      <c r="B108" s="122" t="s">
        <v>642</v>
      </c>
      <c r="C108" s="97" t="s">
        <v>0</v>
      </c>
      <c r="D108" s="102">
        <v>0</v>
      </c>
      <c r="E108" s="99">
        <v>280.70175438596493</v>
      </c>
    </row>
    <row r="109" spans="1:5">
      <c r="A109" s="19" t="s">
        <v>870</v>
      </c>
      <c r="B109" s="19" t="s">
        <v>869</v>
      </c>
      <c r="C109" s="10"/>
      <c r="D109" s="103"/>
      <c r="E109" s="70"/>
    </row>
    <row r="110" spans="1:5">
      <c r="A110" s="119" t="s">
        <v>861</v>
      </c>
      <c r="B110" s="119" t="s">
        <v>862</v>
      </c>
      <c r="C110" s="97" t="s">
        <v>0</v>
      </c>
      <c r="D110" s="102">
        <v>0</v>
      </c>
      <c r="E110" s="99">
        <v>901.33333333333337</v>
      </c>
    </row>
    <row r="111" spans="1:5">
      <c r="A111" s="20" t="s">
        <v>863</v>
      </c>
      <c r="B111" s="20" t="s">
        <v>864</v>
      </c>
      <c r="C111" s="10" t="s">
        <v>0</v>
      </c>
      <c r="D111" s="103">
        <v>0</v>
      </c>
      <c r="E111" s="70">
        <v>1381.3333333333337</v>
      </c>
    </row>
    <row r="112" spans="1:5">
      <c r="A112" s="119" t="s">
        <v>865</v>
      </c>
      <c r="B112" s="119" t="s">
        <v>866</v>
      </c>
      <c r="C112" s="97" t="s">
        <v>0</v>
      </c>
      <c r="D112" s="102">
        <v>0</v>
      </c>
      <c r="E112" s="99">
        <v>2480</v>
      </c>
    </row>
    <row r="113" spans="1:5">
      <c r="A113" s="20" t="s">
        <v>867</v>
      </c>
      <c r="B113" s="20" t="s">
        <v>868</v>
      </c>
      <c r="C113" s="10" t="s">
        <v>0</v>
      </c>
      <c r="D113" s="103">
        <v>0</v>
      </c>
      <c r="E113" s="70">
        <v>634.66666666666674</v>
      </c>
    </row>
    <row r="114" spans="1:5">
      <c r="A114" s="117" t="s">
        <v>847</v>
      </c>
      <c r="B114" s="96" t="s">
        <v>672</v>
      </c>
      <c r="C114" s="118"/>
      <c r="D114" s="123"/>
      <c r="E114" s="106"/>
    </row>
    <row r="115" spans="1:5">
      <c r="A115" s="19" t="s">
        <v>717</v>
      </c>
      <c r="B115" s="19" t="s">
        <v>679</v>
      </c>
      <c r="C115" s="54"/>
      <c r="D115" s="100"/>
      <c r="E115" s="71"/>
    </row>
    <row r="116" spans="1:5">
      <c r="A116" s="119" t="s">
        <v>65</v>
      </c>
      <c r="B116" s="113" t="s">
        <v>254</v>
      </c>
      <c r="C116" s="97" t="s">
        <v>0</v>
      </c>
      <c r="D116" s="102">
        <v>0</v>
      </c>
      <c r="E116" s="99">
        <v>814.49122807017545</v>
      </c>
    </row>
    <row r="117" spans="1:5">
      <c r="A117" s="20" t="s">
        <v>1</v>
      </c>
      <c r="B117" s="18" t="s">
        <v>255</v>
      </c>
      <c r="C117" s="10" t="s">
        <v>0</v>
      </c>
      <c r="D117" s="103">
        <v>0</v>
      </c>
      <c r="E117" s="70">
        <v>834.00000000000011</v>
      </c>
    </row>
    <row r="118" spans="1:5">
      <c r="A118" s="119" t="s">
        <v>2</v>
      </c>
      <c r="B118" s="113" t="s">
        <v>200</v>
      </c>
      <c r="C118" s="97" t="s">
        <v>0</v>
      </c>
      <c r="D118" s="102"/>
      <c r="E118" s="99" t="s">
        <v>235</v>
      </c>
    </row>
    <row r="119" spans="1:5">
      <c r="A119" s="20" t="s">
        <v>3</v>
      </c>
      <c r="B119" s="18" t="s">
        <v>201</v>
      </c>
      <c r="C119" s="10" t="s">
        <v>0</v>
      </c>
      <c r="D119" s="103">
        <v>0</v>
      </c>
      <c r="E119" s="70">
        <v>970.56140350877206</v>
      </c>
    </row>
    <row r="120" spans="1:5">
      <c r="A120" s="119" t="s">
        <v>4</v>
      </c>
      <c r="B120" s="113" t="s">
        <v>202</v>
      </c>
      <c r="C120" s="97" t="s">
        <v>0</v>
      </c>
      <c r="D120" s="102">
        <v>0</v>
      </c>
      <c r="E120" s="99">
        <v>1107.1228070175439</v>
      </c>
    </row>
    <row r="121" spans="1:5">
      <c r="A121" s="20" t="s">
        <v>66</v>
      </c>
      <c r="B121" s="18" t="s">
        <v>203</v>
      </c>
      <c r="C121" s="10" t="s">
        <v>0</v>
      </c>
      <c r="D121" s="103"/>
      <c r="E121" s="70" t="s">
        <v>235</v>
      </c>
    </row>
    <row r="122" spans="1:5">
      <c r="A122" s="119" t="s">
        <v>67</v>
      </c>
      <c r="B122" s="113" t="s">
        <v>204</v>
      </c>
      <c r="C122" s="97" t="s">
        <v>0</v>
      </c>
      <c r="D122" s="102">
        <v>0</v>
      </c>
      <c r="E122" s="99">
        <v>1287.578947368421</v>
      </c>
    </row>
    <row r="123" spans="1:5">
      <c r="A123" s="20" t="s">
        <v>68</v>
      </c>
      <c r="B123" s="18" t="s">
        <v>205</v>
      </c>
      <c r="C123" s="10" t="s">
        <v>0</v>
      </c>
      <c r="D123" s="103"/>
      <c r="E123" s="70" t="s">
        <v>235</v>
      </c>
    </row>
    <row r="124" spans="1:5">
      <c r="A124" s="119" t="s">
        <v>5</v>
      </c>
      <c r="B124" s="113" t="s">
        <v>206</v>
      </c>
      <c r="C124" s="97" t="s">
        <v>0</v>
      </c>
      <c r="D124" s="102"/>
      <c r="E124" s="99" t="s">
        <v>235</v>
      </c>
    </row>
    <row r="125" spans="1:5">
      <c r="A125" s="20" t="s">
        <v>6</v>
      </c>
      <c r="B125" s="18" t="s">
        <v>207</v>
      </c>
      <c r="C125" s="10" t="s">
        <v>0</v>
      </c>
      <c r="D125" s="103"/>
      <c r="E125" s="70" t="s">
        <v>235</v>
      </c>
    </row>
    <row r="126" spans="1:5">
      <c r="A126" s="119" t="s">
        <v>7</v>
      </c>
      <c r="B126" s="113" t="s">
        <v>208</v>
      </c>
      <c r="C126" s="97" t="s">
        <v>0</v>
      </c>
      <c r="D126" s="102"/>
      <c r="E126" s="99" t="s">
        <v>235</v>
      </c>
    </row>
    <row r="127" spans="1:5">
      <c r="A127" s="20" t="s">
        <v>8</v>
      </c>
      <c r="B127" s="18" t="s">
        <v>209</v>
      </c>
      <c r="C127" s="10" t="s">
        <v>0</v>
      </c>
      <c r="D127" s="103"/>
      <c r="E127" s="70" t="s">
        <v>235</v>
      </c>
    </row>
    <row r="128" spans="1:5">
      <c r="A128" s="119" t="s">
        <v>9</v>
      </c>
      <c r="B128" s="113" t="s">
        <v>210</v>
      </c>
      <c r="C128" s="97" t="s">
        <v>0</v>
      </c>
      <c r="D128" s="102">
        <v>0</v>
      </c>
      <c r="E128" s="99">
        <v>1804.5614035087719</v>
      </c>
    </row>
    <row r="129" spans="1:5">
      <c r="A129" s="20" t="s">
        <v>86</v>
      </c>
      <c r="B129" s="18" t="s">
        <v>211</v>
      </c>
      <c r="C129" s="10" t="s">
        <v>0</v>
      </c>
      <c r="D129" s="103">
        <v>0</v>
      </c>
      <c r="E129" s="70">
        <v>2433.7192982456145</v>
      </c>
    </row>
    <row r="130" spans="1:5">
      <c r="A130" s="119" t="s">
        <v>87</v>
      </c>
      <c r="B130" s="113" t="s">
        <v>212</v>
      </c>
      <c r="C130" s="97" t="s">
        <v>0</v>
      </c>
      <c r="D130" s="102"/>
      <c r="E130" s="99" t="s">
        <v>235</v>
      </c>
    </row>
    <row r="131" spans="1:5">
      <c r="A131" s="19" t="s">
        <v>718</v>
      </c>
      <c r="B131" s="19" t="s">
        <v>680</v>
      </c>
      <c r="C131" s="10"/>
      <c r="D131" s="103"/>
      <c r="E131" s="70"/>
    </row>
    <row r="132" spans="1:5">
      <c r="A132" s="119" t="s">
        <v>116</v>
      </c>
      <c r="B132" s="113" t="s">
        <v>213</v>
      </c>
      <c r="C132" s="97" t="s">
        <v>0</v>
      </c>
      <c r="D132" s="102"/>
      <c r="E132" s="99" t="s">
        <v>235</v>
      </c>
    </row>
    <row r="133" spans="1:5">
      <c r="A133" s="20" t="s">
        <v>10</v>
      </c>
      <c r="B133" s="18" t="s">
        <v>214</v>
      </c>
      <c r="C133" s="10" t="s">
        <v>0</v>
      </c>
      <c r="D133" s="103"/>
      <c r="E133" s="70" t="s">
        <v>235</v>
      </c>
    </row>
    <row r="134" spans="1:5">
      <c r="A134" s="119" t="s">
        <v>11</v>
      </c>
      <c r="B134" s="113" t="s">
        <v>215</v>
      </c>
      <c r="C134" s="97" t="s">
        <v>0</v>
      </c>
      <c r="D134" s="102"/>
      <c r="E134" s="99" t="s">
        <v>235</v>
      </c>
    </row>
    <row r="135" spans="1:5">
      <c r="A135" s="20" t="s">
        <v>12</v>
      </c>
      <c r="B135" s="18" t="s">
        <v>216</v>
      </c>
      <c r="C135" s="10" t="s">
        <v>0</v>
      </c>
      <c r="D135" s="103"/>
      <c r="E135" s="70" t="s">
        <v>235</v>
      </c>
    </row>
    <row r="136" spans="1:5">
      <c r="A136" s="119" t="s">
        <v>13</v>
      </c>
      <c r="B136" s="113" t="s">
        <v>217</v>
      </c>
      <c r="C136" s="97" t="s">
        <v>0</v>
      </c>
      <c r="D136" s="102"/>
      <c r="E136" s="99" t="s">
        <v>235</v>
      </c>
    </row>
    <row r="137" spans="1:5">
      <c r="A137" s="20" t="s">
        <v>14</v>
      </c>
      <c r="B137" s="18" t="s">
        <v>218</v>
      </c>
      <c r="C137" s="10" t="s">
        <v>0</v>
      </c>
      <c r="D137" s="103">
        <v>0</v>
      </c>
      <c r="E137" s="70">
        <v>2726.3508771929828</v>
      </c>
    </row>
    <row r="138" spans="1:5">
      <c r="A138" s="119" t="s">
        <v>185</v>
      </c>
      <c r="B138" s="113" t="s">
        <v>219</v>
      </c>
      <c r="C138" s="97" t="s">
        <v>0</v>
      </c>
      <c r="D138" s="102">
        <v>0</v>
      </c>
      <c r="E138" s="99">
        <v>2726.3508771929828</v>
      </c>
    </row>
    <row r="139" spans="1:5">
      <c r="A139" s="20" t="s">
        <v>15</v>
      </c>
      <c r="B139" s="18" t="s">
        <v>220</v>
      </c>
      <c r="C139" s="10" t="s">
        <v>0</v>
      </c>
      <c r="D139" s="103"/>
      <c r="E139" s="70" t="s">
        <v>235</v>
      </c>
    </row>
    <row r="140" spans="1:5">
      <c r="A140" s="119" t="s">
        <v>16</v>
      </c>
      <c r="B140" s="113" t="s">
        <v>221</v>
      </c>
      <c r="C140" s="97" t="s">
        <v>0</v>
      </c>
      <c r="D140" s="102">
        <v>0</v>
      </c>
      <c r="E140" s="99">
        <v>3267.719298245614</v>
      </c>
    </row>
    <row r="141" spans="1:5">
      <c r="A141" s="20" t="s">
        <v>17</v>
      </c>
      <c r="B141" s="18" t="s">
        <v>222</v>
      </c>
      <c r="C141" s="10" t="s">
        <v>0</v>
      </c>
      <c r="D141" s="103"/>
      <c r="E141" s="70" t="s">
        <v>235</v>
      </c>
    </row>
    <row r="142" spans="1:5">
      <c r="A142" s="119" t="s">
        <v>18</v>
      </c>
      <c r="B142" s="113" t="s">
        <v>223</v>
      </c>
      <c r="C142" s="97" t="s">
        <v>0</v>
      </c>
      <c r="D142" s="102">
        <v>0</v>
      </c>
      <c r="E142" s="99">
        <v>3526.2105263157896</v>
      </c>
    </row>
    <row r="143" spans="1:5">
      <c r="A143" s="20" t="s">
        <v>125</v>
      </c>
      <c r="B143" s="18" t="s">
        <v>224</v>
      </c>
      <c r="C143" s="10" t="s">
        <v>0</v>
      </c>
      <c r="D143" s="103"/>
      <c r="E143" s="70" t="s">
        <v>235</v>
      </c>
    </row>
    <row r="144" spans="1:5">
      <c r="A144" s="119" t="s">
        <v>126</v>
      </c>
      <c r="B144" s="113" t="s">
        <v>225</v>
      </c>
      <c r="C144" s="97" t="s">
        <v>0</v>
      </c>
      <c r="D144" s="102">
        <v>0</v>
      </c>
      <c r="E144" s="99">
        <v>3779.4736842105272</v>
      </c>
    </row>
    <row r="145" spans="1:5">
      <c r="A145" s="20" t="s">
        <v>127</v>
      </c>
      <c r="B145" s="18" t="s">
        <v>226</v>
      </c>
      <c r="C145" s="10" t="s">
        <v>0</v>
      </c>
      <c r="D145" s="103">
        <v>0</v>
      </c>
      <c r="E145" s="70">
        <v>4155.1578947368425</v>
      </c>
    </row>
    <row r="146" spans="1:5">
      <c r="A146" s="119" t="s">
        <v>128</v>
      </c>
      <c r="B146" s="113" t="s">
        <v>227</v>
      </c>
      <c r="C146" s="97" t="s">
        <v>0</v>
      </c>
      <c r="D146" s="102">
        <v>0</v>
      </c>
      <c r="E146" s="99">
        <v>4426.7368421052633</v>
      </c>
    </row>
    <row r="147" spans="1:5">
      <c r="A147" s="74" t="s">
        <v>719</v>
      </c>
      <c r="B147" s="74" t="s">
        <v>681</v>
      </c>
      <c r="C147" s="54"/>
      <c r="D147" s="109"/>
      <c r="E147" s="71"/>
    </row>
    <row r="148" spans="1:5">
      <c r="A148" s="75" t="s">
        <v>19</v>
      </c>
      <c r="B148" s="75" t="s">
        <v>994</v>
      </c>
      <c r="C148" s="97" t="s">
        <v>0</v>
      </c>
      <c r="D148" s="102">
        <v>0</v>
      </c>
      <c r="E148" s="99">
        <v>2900.9824561403511</v>
      </c>
    </row>
    <row r="149" spans="1:5">
      <c r="A149" s="77" t="s">
        <v>20</v>
      </c>
      <c r="B149" s="77" t="s">
        <v>995</v>
      </c>
      <c r="C149" s="10" t="s">
        <v>0</v>
      </c>
      <c r="D149" s="103"/>
      <c r="E149" s="70" t="s">
        <v>235</v>
      </c>
    </row>
    <row r="150" spans="1:5">
      <c r="A150" s="75" t="s">
        <v>21</v>
      </c>
      <c r="B150" s="75" t="s">
        <v>996</v>
      </c>
      <c r="C150" s="97" t="s">
        <v>0</v>
      </c>
      <c r="D150" s="102">
        <v>0</v>
      </c>
      <c r="E150" s="99">
        <v>3239.5087719298249</v>
      </c>
    </row>
    <row r="151" spans="1:5">
      <c r="A151" s="77" t="s">
        <v>129</v>
      </c>
      <c r="B151" s="77" t="s">
        <v>997</v>
      </c>
      <c r="C151" s="10" t="s">
        <v>0</v>
      </c>
      <c r="D151" s="103"/>
      <c r="E151" s="70" t="s">
        <v>235</v>
      </c>
    </row>
    <row r="152" spans="1:5">
      <c r="A152" s="75" t="s">
        <v>130</v>
      </c>
      <c r="B152" s="75" t="s">
        <v>998</v>
      </c>
      <c r="C152" s="97" t="s">
        <v>0</v>
      </c>
      <c r="D152" s="102"/>
      <c r="E152" s="99" t="s">
        <v>235</v>
      </c>
    </row>
    <row r="153" spans="1:5">
      <c r="A153" s="77" t="s">
        <v>999</v>
      </c>
      <c r="B153" s="77" t="s">
        <v>1000</v>
      </c>
      <c r="C153" s="10" t="s">
        <v>0</v>
      </c>
      <c r="D153" s="109"/>
      <c r="E153" s="71"/>
    </row>
    <row r="154" spans="1:5">
      <c r="A154" s="75" t="s">
        <v>1001</v>
      </c>
      <c r="B154" s="75" t="s">
        <v>1002</v>
      </c>
      <c r="C154" s="97" t="s">
        <v>0</v>
      </c>
      <c r="D154" s="102"/>
      <c r="E154" s="99" t="s">
        <v>235</v>
      </c>
    </row>
    <row r="155" spans="1:5">
      <c r="A155" s="77" t="s">
        <v>1003</v>
      </c>
      <c r="B155" s="77" t="s">
        <v>1004</v>
      </c>
      <c r="C155" s="10" t="s">
        <v>0</v>
      </c>
      <c r="D155" s="103">
        <v>0</v>
      </c>
      <c r="E155" s="70">
        <v>5877.1929824561412</v>
      </c>
    </row>
    <row r="156" spans="1:5">
      <c r="A156" s="79" t="s">
        <v>720</v>
      </c>
      <c r="B156" s="79" t="s">
        <v>682</v>
      </c>
      <c r="C156" s="97" t="s">
        <v>0</v>
      </c>
      <c r="D156" s="102">
        <v>0</v>
      </c>
      <c r="E156" s="99">
        <v>0</v>
      </c>
    </row>
    <row r="157" spans="1:5">
      <c r="A157" s="77" t="s">
        <v>22</v>
      </c>
      <c r="B157" s="77" t="s">
        <v>1005</v>
      </c>
      <c r="C157" s="10" t="s">
        <v>0</v>
      </c>
      <c r="D157" s="103">
        <v>0</v>
      </c>
      <c r="E157" s="70">
        <v>4443.1578947368425</v>
      </c>
    </row>
    <row r="158" spans="1:5">
      <c r="A158" s="75" t="s">
        <v>23</v>
      </c>
      <c r="B158" s="75" t="s">
        <v>1006</v>
      </c>
      <c r="C158" s="97" t="s">
        <v>0</v>
      </c>
      <c r="D158" s="102">
        <v>0</v>
      </c>
      <c r="E158" s="99">
        <v>4612.4210526315792</v>
      </c>
    </row>
    <row r="159" spans="1:5">
      <c r="A159" s="77" t="s">
        <v>24</v>
      </c>
      <c r="B159" s="77" t="s">
        <v>1007</v>
      </c>
      <c r="C159" s="10" t="s">
        <v>0</v>
      </c>
      <c r="D159" s="103"/>
      <c r="E159" s="70" t="s">
        <v>235</v>
      </c>
    </row>
    <row r="160" spans="1:5">
      <c r="A160" s="75" t="s">
        <v>243</v>
      </c>
      <c r="B160" s="75" t="s">
        <v>1008</v>
      </c>
      <c r="C160" s="97" t="s">
        <v>0</v>
      </c>
      <c r="D160" s="102">
        <v>0</v>
      </c>
      <c r="E160" s="99">
        <v>4697.3684210526317</v>
      </c>
    </row>
    <row r="161" spans="1:5">
      <c r="A161" s="77" t="s">
        <v>25</v>
      </c>
      <c r="B161" s="77" t="s">
        <v>1009</v>
      </c>
      <c r="C161" s="10" t="s">
        <v>0</v>
      </c>
      <c r="D161" s="103">
        <v>0</v>
      </c>
      <c r="E161" s="70">
        <v>5289.4736842105267</v>
      </c>
    </row>
    <row r="162" spans="1:5">
      <c r="A162" s="75" t="s">
        <v>131</v>
      </c>
      <c r="B162" s="75" t="s">
        <v>1010</v>
      </c>
      <c r="C162" s="97" t="s">
        <v>0</v>
      </c>
      <c r="D162" s="123"/>
      <c r="E162" s="106"/>
    </row>
    <row r="163" spans="1:5">
      <c r="A163" s="77" t="s">
        <v>113</v>
      </c>
      <c r="B163" s="77" t="s">
        <v>1011</v>
      </c>
      <c r="C163" s="10" t="s">
        <v>0</v>
      </c>
      <c r="D163" s="103">
        <v>0</v>
      </c>
      <c r="E163" s="70">
        <v>6145.2631578947376</v>
      </c>
    </row>
    <row r="164" spans="1:5">
      <c r="A164" s="75" t="s">
        <v>1012</v>
      </c>
      <c r="B164" s="75" t="s">
        <v>1013</v>
      </c>
      <c r="C164" s="97" t="s">
        <v>0</v>
      </c>
      <c r="D164" s="102">
        <v>0</v>
      </c>
      <c r="E164" s="99">
        <v>7721.0526315789484</v>
      </c>
    </row>
    <row r="165" spans="1:5">
      <c r="A165" s="77" t="s">
        <v>481</v>
      </c>
      <c r="B165" s="77" t="s">
        <v>589</v>
      </c>
      <c r="C165" s="10" t="s">
        <v>0</v>
      </c>
      <c r="D165" s="103">
        <v>0</v>
      </c>
      <c r="E165" s="70">
        <v>20148.148148148146</v>
      </c>
    </row>
    <row r="166" spans="1:5">
      <c r="A166" s="75" t="s">
        <v>1014</v>
      </c>
      <c r="B166" s="75" t="s">
        <v>1015</v>
      </c>
      <c r="C166" s="97" t="s">
        <v>0</v>
      </c>
      <c r="D166" s="102">
        <v>1</v>
      </c>
      <c r="E166" s="99">
        <v>26981.481481481478</v>
      </c>
    </row>
    <row r="167" spans="1:5">
      <c r="A167" s="79" t="s">
        <v>801</v>
      </c>
      <c r="B167" s="79" t="s">
        <v>523</v>
      </c>
      <c r="C167" s="10" t="s">
        <v>0</v>
      </c>
      <c r="D167" s="103">
        <v>2</v>
      </c>
      <c r="E167" s="70">
        <v>0</v>
      </c>
    </row>
    <row r="168" spans="1:5">
      <c r="A168" s="75" t="s">
        <v>425</v>
      </c>
      <c r="B168" s="75" t="s">
        <v>426</v>
      </c>
      <c r="C168" s="97" t="s">
        <v>0</v>
      </c>
      <c r="D168" s="102">
        <v>3</v>
      </c>
      <c r="E168" s="99">
        <v>70777.777777777766</v>
      </c>
    </row>
    <row r="169" spans="1:5">
      <c r="A169" s="77" t="s">
        <v>1016</v>
      </c>
      <c r="B169" s="77" t="s">
        <v>1017</v>
      </c>
      <c r="C169" s="10" t="s">
        <v>0</v>
      </c>
      <c r="D169" s="103">
        <v>4</v>
      </c>
      <c r="E169" s="70">
        <v>18296.21052631579</v>
      </c>
    </row>
    <row r="170" spans="1:5">
      <c r="A170" s="75" t="s">
        <v>1018</v>
      </c>
      <c r="B170" s="75" t="s">
        <v>1019</v>
      </c>
      <c r="C170" s="97" t="s">
        <v>0</v>
      </c>
      <c r="D170" s="102">
        <v>5</v>
      </c>
      <c r="E170" s="99">
        <v>3161.0385964912284</v>
      </c>
    </row>
    <row r="171" spans="1:5">
      <c r="A171" s="19" t="s">
        <v>722</v>
      </c>
      <c r="B171" s="19" t="s">
        <v>317</v>
      </c>
      <c r="C171" s="54"/>
      <c r="D171" s="100"/>
      <c r="E171" s="71"/>
    </row>
    <row r="172" spans="1:5">
      <c r="A172" s="119" t="s">
        <v>26</v>
      </c>
      <c r="B172" s="113" t="s">
        <v>135</v>
      </c>
      <c r="C172" s="97" t="s">
        <v>0</v>
      </c>
      <c r="D172" s="102">
        <v>0</v>
      </c>
      <c r="E172" s="99">
        <v>45.26315789473685</v>
      </c>
    </row>
    <row r="173" spans="1:5">
      <c r="A173" s="20" t="s">
        <v>28</v>
      </c>
      <c r="B173" s="18" t="s">
        <v>136</v>
      </c>
      <c r="C173" s="10" t="s">
        <v>0</v>
      </c>
      <c r="D173" s="103">
        <v>0</v>
      </c>
      <c r="E173" s="70">
        <v>45.26315789473685</v>
      </c>
    </row>
    <row r="174" spans="1:5">
      <c r="A174" s="119" t="s">
        <v>29</v>
      </c>
      <c r="B174" s="113" t="s">
        <v>137</v>
      </c>
      <c r="C174" s="97" t="s">
        <v>0</v>
      </c>
      <c r="D174" s="102">
        <v>0</v>
      </c>
      <c r="E174" s="99">
        <v>294.21052631578948</v>
      </c>
    </row>
    <row r="175" spans="1:5">
      <c r="A175" s="20" t="s">
        <v>30</v>
      </c>
      <c r="B175" s="18" t="s">
        <v>138</v>
      </c>
      <c r="C175" s="10" t="s">
        <v>0</v>
      </c>
      <c r="D175" s="103">
        <v>0</v>
      </c>
      <c r="E175" s="70">
        <v>384.73684210526324</v>
      </c>
    </row>
    <row r="176" spans="1:5">
      <c r="A176" s="119" t="s">
        <v>182</v>
      </c>
      <c r="B176" s="113" t="s">
        <v>183</v>
      </c>
      <c r="C176" s="97" t="s">
        <v>0</v>
      </c>
      <c r="D176" s="102">
        <v>0</v>
      </c>
      <c r="E176" s="99">
        <v>443.57894736842115</v>
      </c>
    </row>
    <row r="177" spans="1:5">
      <c r="A177" s="20" t="s">
        <v>31</v>
      </c>
      <c r="B177" s="18" t="s">
        <v>139</v>
      </c>
      <c r="C177" s="10" t="s">
        <v>0</v>
      </c>
      <c r="D177" s="103">
        <v>0</v>
      </c>
      <c r="E177" s="70">
        <v>678.94736842105272</v>
      </c>
    </row>
    <row r="178" spans="1:5">
      <c r="A178" s="119" t="s">
        <v>32</v>
      </c>
      <c r="B178" s="113" t="s">
        <v>140</v>
      </c>
      <c r="C178" s="97" t="s">
        <v>0</v>
      </c>
      <c r="D178" s="102">
        <v>0</v>
      </c>
      <c r="E178" s="99">
        <v>973.15789473684231</v>
      </c>
    </row>
    <row r="179" spans="1:5">
      <c r="A179" s="20" t="s">
        <v>105</v>
      </c>
      <c r="B179" s="18" t="s">
        <v>120</v>
      </c>
      <c r="C179" s="10" t="s">
        <v>0</v>
      </c>
      <c r="D179" s="103">
        <v>0</v>
      </c>
      <c r="E179" s="70">
        <v>1720</v>
      </c>
    </row>
    <row r="180" spans="1:5">
      <c r="A180" s="119" t="s">
        <v>189</v>
      </c>
      <c r="B180" s="113" t="s">
        <v>190</v>
      </c>
      <c r="C180" s="97" t="s">
        <v>0</v>
      </c>
      <c r="D180" s="102">
        <v>0</v>
      </c>
      <c r="E180" s="99">
        <v>90.526315789473699</v>
      </c>
    </row>
    <row r="181" spans="1:5">
      <c r="A181" s="18" t="s">
        <v>244</v>
      </c>
      <c r="B181" s="18" t="s">
        <v>247</v>
      </c>
      <c r="C181" s="10" t="s">
        <v>0</v>
      </c>
      <c r="D181" s="103">
        <v>0</v>
      </c>
      <c r="E181" s="70">
        <v>36.21052631578948</v>
      </c>
    </row>
    <row r="182" spans="1:5">
      <c r="A182" s="113" t="s">
        <v>245</v>
      </c>
      <c r="B182" s="113" t="s">
        <v>248</v>
      </c>
      <c r="C182" s="97" t="s">
        <v>0</v>
      </c>
      <c r="D182" s="102">
        <v>0</v>
      </c>
      <c r="E182" s="99">
        <v>36.21052631578948</v>
      </c>
    </row>
    <row r="183" spans="1:5">
      <c r="A183" s="18" t="s">
        <v>246</v>
      </c>
      <c r="B183" s="18" t="s">
        <v>249</v>
      </c>
      <c r="C183" s="10"/>
      <c r="D183" s="103"/>
      <c r="E183" s="70" t="s">
        <v>235</v>
      </c>
    </row>
    <row r="184" spans="1:5">
      <c r="A184" s="117" t="s">
        <v>723</v>
      </c>
      <c r="B184" s="117" t="s">
        <v>197</v>
      </c>
      <c r="C184" s="118"/>
      <c r="D184" s="105"/>
      <c r="E184" s="106"/>
    </row>
    <row r="185" spans="1:5">
      <c r="A185" s="20" t="s">
        <v>35</v>
      </c>
      <c r="B185" s="20" t="s">
        <v>123</v>
      </c>
      <c r="C185" s="10" t="s">
        <v>0</v>
      </c>
      <c r="D185" s="103">
        <v>0</v>
      </c>
      <c r="E185" s="70">
        <v>9700.7368421052633</v>
      </c>
    </row>
    <row r="186" spans="1:5">
      <c r="A186" s="119" t="s">
        <v>36</v>
      </c>
      <c r="B186" s="119" t="s">
        <v>124</v>
      </c>
      <c r="C186" s="97" t="s">
        <v>0</v>
      </c>
      <c r="D186" s="102">
        <v>0</v>
      </c>
      <c r="E186" s="99">
        <v>7294.7368421052633</v>
      </c>
    </row>
    <row r="187" spans="1:5">
      <c r="A187" s="20" t="s">
        <v>33</v>
      </c>
      <c r="B187" s="20" t="s">
        <v>121</v>
      </c>
      <c r="C187" s="10" t="s">
        <v>0</v>
      </c>
      <c r="D187" s="103">
        <v>0</v>
      </c>
      <c r="E187" s="70">
        <v>3554.9122807017543</v>
      </c>
    </row>
    <row r="188" spans="1:5">
      <c r="A188" s="119" t="s">
        <v>34</v>
      </c>
      <c r="B188" s="119" t="s">
        <v>122</v>
      </c>
      <c r="C188" s="97" t="s">
        <v>0</v>
      </c>
      <c r="D188" s="102">
        <v>0</v>
      </c>
      <c r="E188" s="99">
        <v>1370.9122807017545</v>
      </c>
    </row>
    <row r="189" spans="1:5">
      <c r="A189" s="20" t="s">
        <v>89</v>
      </c>
      <c r="B189" s="20" t="s">
        <v>1020</v>
      </c>
      <c r="C189" s="10" t="s">
        <v>0</v>
      </c>
      <c r="D189" s="103">
        <v>0</v>
      </c>
      <c r="E189" s="70">
        <v>501.05263157894746</v>
      </c>
    </row>
    <row r="190" spans="1:5">
      <c r="A190" s="119" t="s">
        <v>193</v>
      </c>
      <c r="B190" s="119" t="s">
        <v>132</v>
      </c>
      <c r="C190" s="97" t="s">
        <v>0</v>
      </c>
      <c r="D190" s="102">
        <v>0</v>
      </c>
      <c r="E190" s="99">
        <v>2444.9122807017543</v>
      </c>
    </row>
    <row r="191" spans="1:5">
      <c r="A191" s="20" t="s">
        <v>1021</v>
      </c>
      <c r="B191" s="20" t="s">
        <v>1022</v>
      </c>
      <c r="C191" s="10" t="s">
        <v>0</v>
      </c>
      <c r="D191" s="103">
        <v>0</v>
      </c>
      <c r="E191" s="70">
        <v>1551.578947368421</v>
      </c>
    </row>
    <row r="192" spans="1:5">
      <c r="A192" s="119" t="s">
        <v>1023</v>
      </c>
      <c r="B192" s="119" t="s">
        <v>1024</v>
      </c>
      <c r="C192" s="97" t="s">
        <v>0</v>
      </c>
      <c r="D192" s="102">
        <v>0</v>
      </c>
      <c r="E192" s="99">
        <v>470.17543859649129</v>
      </c>
    </row>
    <row r="193" spans="1:5">
      <c r="A193" s="20" t="s">
        <v>1025</v>
      </c>
      <c r="B193" s="20" t="s">
        <v>1026</v>
      </c>
      <c r="C193" s="10" t="s">
        <v>0</v>
      </c>
      <c r="D193" s="103">
        <v>0</v>
      </c>
      <c r="E193" s="70">
        <v>470.17543859649129</v>
      </c>
    </row>
    <row r="194" spans="1:5">
      <c r="A194" s="119" t="s">
        <v>268</v>
      </c>
      <c r="B194" s="119" t="s">
        <v>468</v>
      </c>
      <c r="C194" s="97" t="s">
        <v>0</v>
      </c>
      <c r="D194" s="102">
        <v>1</v>
      </c>
      <c r="E194" s="99">
        <v>74.05263157894737</v>
      </c>
    </row>
    <row r="195" spans="1:5">
      <c r="A195" s="20" t="s">
        <v>269</v>
      </c>
      <c r="B195" s="20" t="s">
        <v>469</v>
      </c>
      <c r="C195" s="10" t="s">
        <v>0</v>
      </c>
      <c r="D195" s="103">
        <v>2</v>
      </c>
      <c r="E195" s="70">
        <v>98.736842105263165</v>
      </c>
    </row>
    <row r="196" spans="1:5">
      <c r="A196" s="119" t="s">
        <v>270</v>
      </c>
      <c r="B196" s="119" t="s">
        <v>470</v>
      </c>
      <c r="C196" s="97" t="s">
        <v>0</v>
      </c>
      <c r="D196" s="102">
        <v>3</v>
      </c>
      <c r="E196" s="99">
        <v>148.10526315789474</v>
      </c>
    </row>
    <row r="197" spans="1:5">
      <c r="A197" s="19" t="s">
        <v>724</v>
      </c>
      <c r="B197" s="19" t="s">
        <v>233</v>
      </c>
      <c r="C197" s="10"/>
      <c r="D197" s="103"/>
      <c r="E197" s="70"/>
    </row>
    <row r="198" spans="1:5">
      <c r="A198" s="119" t="s">
        <v>283</v>
      </c>
      <c r="B198" s="119" t="s">
        <v>302</v>
      </c>
      <c r="C198" s="97" t="s">
        <v>0</v>
      </c>
      <c r="D198" s="102"/>
      <c r="E198" s="99" t="s">
        <v>235</v>
      </c>
    </row>
    <row r="199" spans="1:5">
      <c r="A199" s="20" t="s">
        <v>82</v>
      </c>
      <c r="B199" s="20" t="s">
        <v>60</v>
      </c>
      <c r="C199" s="10" t="s">
        <v>0</v>
      </c>
      <c r="D199" s="103"/>
      <c r="E199" s="70" t="s">
        <v>235</v>
      </c>
    </row>
    <row r="200" spans="1:5">
      <c r="A200" s="119" t="s">
        <v>83</v>
      </c>
      <c r="B200" s="119" t="s">
        <v>61</v>
      </c>
      <c r="C200" s="97" t="s">
        <v>0</v>
      </c>
      <c r="D200" s="102"/>
      <c r="E200" s="99" t="s">
        <v>235</v>
      </c>
    </row>
    <row r="201" spans="1:5">
      <c r="A201" s="20" t="s">
        <v>84</v>
      </c>
      <c r="B201" s="20" t="s">
        <v>62</v>
      </c>
      <c r="C201" s="10" t="s">
        <v>0</v>
      </c>
      <c r="D201" s="103"/>
      <c r="E201" s="70" t="s">
        <v>235</v>
      </c>
    </row>
    <row r="202" spans="1:5">
      <c r="A202" s="117" t="s">
        <v>725</v>
      </c>
      <c r="B202" s="117" t="s">
        <v>263</v>
      </c>
      <c r="C202" s="118"/>
      <c r="D202" s="105"/>
      <c r="E202" s="106"/>
    </row>
    <row r="203" spans="1:5">
      <c r="A203" s="18" t="s">
        <v>261</v>
      </c>
      <c r="B203" s="18" t="s">
        <v>418</v>
      </c>
      <c r="C203" s="10" t="s">
        <v>42</v>
      </c>
      <c r="D203" s="103">
        <v>0</v>
      </c>
      <c r="E203" s="70">
        <v>569.76608187134502</v>
      </c>
    </row>
    <row r="204" spans="1:5">
      <c r="A204" s="113" t="s">
        <v>262</v>
      </c>
      <c r="B204" s="113" t="s">
        <v>419</v>
      </c>
      <c r="C204" s="97" t="s">
        <v>42</v>
      </c>
      <c r="D204" s="102">
        <v>0</v>
      </c>
      <c r="E204" s="99">
        <v>984.44444444444434</v>
      </c>
    </row>
    <row r="205" spans="1:5">
      <c r="A205" s="60" t="s">
        <v>848</v>
      </c>
      <c r="B205" s="108" t="s">
        <v>673</v>
      </c>
      <c r="C205" s="10"/>
      <c r="D205" s="124"/>
      <c r="E205" s="70"/>
    </row>
    <row r="206" spans="1:5">
      <c r="A206" s="117" t="s">
        <v>726</v>
      </c>
      <c r="B206" s="117" t="s">
        <v>484</v>
      </c>
      <c r="C206" s="97"/>
      <c r="D206" s="102"/>
      <c r="E206" s="99"/>
    </row>
    <row r="207" spans="1:5">
      <c r="A207" s="20" t="s">
        <v>1027</v>
      </c>
      <c r="B207" s="20" t="s">
        <v>1028</v>
      </c>
      <c r="C207" s="10" t="s">
        <v>0</v>
      </c>
      <c r="D207" s="103">
        <v>0</v>
      </c>
      <c r="E207" s="70">
        <v>2456.1403508771932</v>
      </c>
    </row>
    <row r="208" spans="1:5">
      <c r="A208" s="119" t="s">
        <v>456</v>
      </c>
      <c r="B208" s="119" t="s">
        <v>489</v>
      </c>
      <c r="C208" s="97" t="s">
        <v>0</v>
      </c>
      <c r="D208" s="102">
        <v>0</v>
      </c>
      <c r="E208" s="99">
        <v>3248.2017543859656</v>
      </c>
    </row>
    <row r="209" spans="1:5">
      <c r="A209" s="20" t="s">
        <v>457</v>
      </c>
      <c r="B209" s="20" t="s">
        <v>490</v>
      </c>
      <c r="C209" s="10" t="s">
        <v>0</v>
      </c>
      <c r="D209" s="103">
        <v>0</v>
      </c>
      <c r="E209" s="70">
        <v>3584.7585964912282</v>
      </c>
    </row>
    <row r="210" spans="1:5">
      <c r="A210" s="119" t="s">
        <v>818</v>
      </c>
      <c r="B210" s="119" t="s">
        <v>819</v>
      </c>
      <c r="C210" s="97" t="s">
        <v>0</v>
      </c>
      <c r="D210" s="102">
        <v>0</v>
      </c>
      <c r="E210" s="99">
        <v>8829.9733333333334</v>
      </c>
    </row>
    <row r="211" spans="1:5">
      <c r="A211" s="19" t="s">
        <v>727</v>
      </c>
      <c r="B211" s="19" t="s">
        <v>198</v>
      </c>
      <c r="C211" s="10"/>
      <c r="D211" s="103"/>
      <c r="E211" s="70"/>
    </row>
    <row r="212" spans="1:5">
      <c r="A212" s="119" t="s">
        <v>265</v>
      </c>
      <c r="B212" s="119" t="s">
        <v>363</v>
      </c>
      <c r="C212" s="97" t="s">
        <v>0</v>
      </c>
      <c r="D212" s="102">
        <v>0</v>
      </c>
      <c r="E212" s="99">
        <v>102.76315789473685</v>
      </c>
    </row>
    <row r="213" spans="1:5">
      <c r="A213" s="20" t="s">
        <v>191</v>
      </c>
      <c r="B213" s="20" t="s">
        <v>236</v>
      </c>
      <c r="C213" s="10" t="s">
        <v>0</v>
      </c>
      <c r="D213" s="103">
        <v>0</v>
      </c>
      <c r="E213" s="70">
        <v>116.35964912280703</v>
      </c>
    </row>
    <row r="214" spans="1:5">
      <c r="A214" s="119" t="s">
        <v>857</v>
      </c>
      <c r="B214" s="119" t="s">
        <v>858</v>
      </c>
      <c r="C214" s="97" t="s">
        <v>0</v>
      </c>
      <c r="D214" s="102">
        <v>0</v>
      </c>
      <c r="E214" s="99">
        <v>316.21052631578948</v>
      </c>
    </row>
    <row r="215" spans="1:5">
      <c r="A215" s="20" t="s">
        <v>634</v>
      </c>
      <c r="B215" s="121" t="s">
        <v>643</v>
      </c>
      <c r="C215" s="10" t="s">
        <v>0</v>
      </c>
      <c r="D215" s="103">
        <v>0</v>
      </c>
      <c r="E215" s="70">
        <v>295.61403508771934</v>
      </c>
    </row>
    <row r="216" spans="1:5">
      <c r="A216" s="117" t="s">
        <v>728</v>
      </c>
      <c r="B216" s="117" t="s">
        <v>427</v>
      </c>
      <c r="C216" s="118"/>
      <c r="D216" s="105"/>
      <c r="E216" s="106"/>
    </row>
    <row r="217" spans="1:5">
      <c r="A217" s="77" t="s">
        <v>802</v>
      </c>
      <c r="B217" s="77" t="s">
        <v>823</v>
      </c>
      <c r="C217" s="10" t="s">
        <v>0</v>
      </c>
      <c r="D217" s="103">
        <v>0</v>
      </c>
      <c r="E217" s="70">
        <v>740.00000000000011</v>
      </c>
    </row>
    <row r="218" spans="1:5">
      <c r="A218" s="75" t="s">
        <v>405</v>
      </c>
      <c r="B218" s="75" t="s">
        <v>824</v>
      </c>
      <c r="C218" s="97" t="s">
        <v>0</v>
      </c>
      <c r="D218" s="102">
        <v>0</v>
      </c>
      <c r="E218" s="99">
        <v>586.66666666666663</v>
      </c>
    </row>
    <row r="219" spans="1:5">
      <c r="A219" s="77" t="s">
        <v>885</v>
      </c>
      <c r="B219" s="77" t="s">
        <v>924</v>
      </c>
      <c r="C219" s="10" t="s">
        <v>0</v>
      </c>
      <c r="D219" s="103">
        <v>0</v>
      </c>
      <c r="E219" s="70">
        <v>1500.0000000000002</v>
      </c>
    </row>
    <row r="220" spans="1:5">
      <c r="A220" s="75" t="s">
        <v>803</v>
      </c>
      <c r="B220" s="75" t="s">
        <v>825</v>
      </c>
      <c r="C220" s="97" t="s">
        <v>0</v>
      </c>
      <c r="D220" s="102">
        <v>0</v>
      </c>
      <c r="E220" s="99">
        <v>2820</v>
      </c>
    </row>
    <row r="221" spans="1:5">
      <c r="A221" s="77" t="s">
        <v>406</v>
      </c>
      <c r="B221" s="77" t="s">
        <v>826</v>
      </c>
      <c r="C221" s="10" t="s">
        <v>0</v>
      </c>
      <c r="D221" s="103">
        <v>0</v>
      </c>
      <c r="E221" s="70">
        <v>1760.0000000000002</v>
      </c>
    </row>
    <row r="222" spans="1:5">
      <c r="A222" s="75" t="s">
        <v>407</v>
      </c>
      <c r="B222" s="75" t="s">
        <v>827</v>
      </c>
      <c r="C222" s="97" t="s">
        <v>0</v>
      </c>
      <c r="D222" s="102">
        <v>0</v>
      </c>
      <c r="E222" s="99">
        <v>2766.666666666667</v>
      </c>
    </row>
    <row r="223" spans="1:5">
      <c r="A223" s="77" t="s">
        <v>637</v>
      </c>
      <c r="B223" s="77" t="s">
        <v>828</v>
      </c>
      <c r="C223" s="10" t="s">
        <v>0</v>
      </c>
      <c r="D223" s="103">
        <v>0</v>
      </c>
      <c r="E223" s="70">
        <v>1760.0000000000002</v>
      </c>
    </row>
    <row r="224" spans="1:5">
      <c r="A224" s="75" t="s">
        <v>404</v>
      </c>
      <c r="B224" s="75" t="s">
        <v>829</v>
      </c>
      <c r="C224" s="97" t="s">
        <v>0</v>
      </c>
      <c r="D224" s="102">
        <v>0</v>
      </c>
      <c r="E224" s="99">
        <v>2766.666666666667</v>
      </c>
    </row>
    <row r="225" spans="1:5">
      <c r="A225" s="77" t="s">
        <v>804</v>
      </c>
      <c r="B225" s="77" t="s">
        <v>830</v>
      </c>
      <c r="C225" s="10" t="s">
        <v>0</v>
      </c>
      <c r="D225" s="103">
        <v>0</v>
      </c>
      <c r="E225" s="70">
        <v>3900.0000000000005</v>
      </c>
    </row>
    <row r="226" spans="1:5">
      <c r="A226" s="75" t="s">
        <v>872</v>
      </c>
      <c r="B226" s="75" t="s">
        <v>925</v>
      </c>
      <c r="C226" s="97" t="s">
        <v>0</v>
      </c>
      <c r="D226" s="102">
        <v>0</v>
      </c>
      <c r="E226" s="99">
        <v>5300</v>
      </c>
    </row>
    <row r="227" spans="1:5">
      <c r="A227" s="77" t="s">
        <v>638</v>
      </c>
      <c r="B227" s="77" t="s">
        <v>831</v>
      </c>
      <c r="C227" s="10" t="s">
        <v>0</v>
      </c>
      <c r="D227" s="103">
        <v>0</v>
      </c>
      <c r="E227" s="70">
        <v>3746.666666666667</v>
      </c>
    </row>
    <row r="228" spans="1:5">
      <c r="A228" s="75" t="s">
        <v>639</v>
      </c>
      <c r="B228" s="75" t="s">
        <v>832</v>
      </c>
      <c r="C228" s="97" t="s">
        <v>0</v>
      </c>
      <c r="D228" s="102">
        <v>0</v>
      </c>
      <c r="E228" s="99">
        <v>6500.0000000000009</v>
      </c>
    </row>
    <row r="229" spans="1:5">
      <c r="A229" s="77" t="s">
        <v>886</v>
      </c>
      <c r="B229" s="77" t="s">
        <v>926</v>
      </c>
      <c r="C229" s="10" t="s">
        <v>0</v>
      </c>
      <c r="D229" s="103">
        <v>0</v>
      </c>
      <c r="E229" s="70">
        <v>10000</v>
      </c>
    </row>
    <row r="230" spans="1:5">
      <c r="A230" s="75" t="s">
        <v>805</v>
      </c>
      <c r="B230" s="75" t="s">
        <v>833</v>
      </c>
      <c r="C230" s="97" t="s">
        <v>0</v>
      </c>
      <c r="D230" s="102">
        <v>0</v>
      </c>
      <c r="E230" s="99">
        <v>5866.666666666667</v>
      </c>
    </row>
    <row r="231" spans="1:5">
      <c r="A231" s="77" t="s">
        <v>806</v>
      </c>
      <c r="B231" s="77" t="s">
        <v>834</v>
      </c>
      <c r="C231" s="10" t="s">
        <v>0</v>
      </c>
      <c r="D231" s="103">
        <v>0</v>
      </c>
      <c r="E231" s="70">
        <v>5933.3333333333339</v>
      </c>
    </row>
    <row r="232" spans="1:5">
      <c r="A232" s="75" t="s">
        <v>807</v>
      </c>
      <c r="B232" s="75" t="s">
        <v>835</v>
      </c>
      <c r="C232" s="97" t="s">
        <v>0</v>
      </c>
      <c r="D232" s="102">
        <v>0</v>
      </c>
      <c r="E232" s="99">
        <v>8366.6666666666679</v>
      </c>
    </row>
    <row r="233" spans="1:5">
      <c r="A233" s="19" t="s">
        <v>849</v>
      </c>
      <c r="B233" s="108" t="s">
        <v>674</v>
      </c>
      <c r="C233" s="54"/>
      <c r="D233" s="109"/>
      <c r="E233" s="71"/>
    </row>
    <row r="234" spans="1:5">
      <c r="A234" s="117" t="s">
        <v>729</v>
      </c>
      <c r="B234" s="117" t="s">
        <v>683</v>
      </c>
      <c r="C234" s="118"/>
      <c r="D234" s="105"/>
      <c r="E234" s="106"/>
    </row>
    <row r="235" spans="1:5">
      <c r="A235" s="20" t="s">
        <v>90</v>
      </c>
      <c r="B235" s="20" t="s">
        <v>228</v>
      </c>
      <c r="C235" s="10" t="s">
        <v>0</v>
      </c>
      <c r="D235" s="103">
        <v>0</v>
      </c>
      <c r="E235" s="70">
        <v>458.78596491228069</v>
      </c>
    </row>
    <row r="236" spans="1:5">
      <c r="A236" s="119" t="s">
        <v>91</v>
      </c>
      <c r="B236" s="119" t="s">
        <v>229</v>
      </c>
      <c r="C236" s="97" t="s">
        <v>0</v>
      </c>
      <c r="D236" s="102">
        <v>0</v>
      </c>
      <c r="E236" s="99">
        <v>558.13333333333333</v>
      </c>
    </row>
    <row r="237" spans="1:5">
      <c r="A237" s="20" t="s">
        <v>577</v>
      </c>
      <c r="B237" s="121" t="s">
        <v>586</v>
      </c>
      <c r="C237" s="10" t="s">
        <v>0</v>
      </c>
      <c r="D237" s="103">
        <v>0</v>
      </c>
      <c r="E237" s="70">
        <v>810.52631578947376</v>
      </c>
    </row>
    <row r="238" spans="1:5">
      <c r="A238" s="119" t="s">
        <v>92</v>
      </c>
      <c r="B238" s="119" t="s">
        <v>230</v>
      </c>
      <c r="C238" s="97" t="s">
        <v>0</v>
      </c>
      <c r="D238" s="102">
        <v>0</v>
      </c>
      <c r="E238" s="99">
        <v>585.27368421052631</v>
      </c>
    </row>
    <row r="239" spans="1:5">
      <c r="A239" s="20" t="s">
        <v>93</v>
      </c>
      <c r="B239" s="20" t="s">
        <v>231</v>
      </c>
      <c r="C239" s="10" t="s">
        <v>0</v>
      </c>
      <c r="D239" s="103">
        <v>0</v>
      </c>
      <c r="E239" s="70">
        <v>801.49122807017557</v>
      </c>
    </row>
    <row r="240" spans="1:5">
      <c r="A240" s="119" t="s">
        <v>578</v>
      </c>
      <c r="B240" s="122" t="s">
        <v>587</v>
      </c>
      <c r="C240" s="97" t="s">
        <v>0</v>
      </c>
      <c r="D240" s="102">
        <v>0</v>
      </c>
      <c r="E240" s="99">
        <v>1000.0000000000001</v>
      </c>
    </row>
    <row r="241" spans="1:5">
      <c r="A241" s="20" t="s">
        <v>579</v>
      </c>
      <c r="B241" s="121" t="s">
        <v>588</v>
      </c>
      <c r="C241" s="10" t="s">
        <v>0</v>
      </c>
      <c r="D241" s="103">
        <v>0</v>
      </c>
      <c r="E241" s="70">
        <v>1389.4736842105265</v>
      </c>
    </row>
    <row r="242" spans="1:5">
      <c r="A242" s="119" t="s">
        <v>95</v>
      </c>
      <c r="B242" s="119" t="s">
        <v>491</v>
      </c>
      <c r="C242" s="97" t="s">
        <v>0</v>
      </c>
      <c r="D242" s="102">
        <v>0</v>
      </c>
      <c r="E242" s="99">
        <v>2122.8070175438597</v>
      </c>
    </row>
    <row r="243" spans="1:5">
      <c r="A243" s="20" t="s">
        <v>88</v>
      </c>
      <c r="B243" s="20" t="s">
        <v>492</v>
      </c>
      <c r="C243" s="10" t="s">
        <v>0</v>
      </c>
      <c r="D243" s="103">
        <v>0</v>
      </c>
      <c r="E243" s="70">
        <v>3179.8385964912281</v>
      </c>
    </row>
    <row r="244" spans="1:5">
      <c r="A244" s="117" t="s">
        <v>730</v>
      </c>
      <c r="B244" s="117" t="s">
        <v>684</v>
      </c>
      <c r="C244" s="118"/>
      <c r="D244" s="105"/>
      <c r="E244" s="106"/>
    </row>
    <row r="245" spans="1:5">
      <c r="A245" s="20" t="s">
        <v>635</v>
      </c>
      <c r="B245" s="20" t="s">
        <v>644</v>
      </c>
      <c r="C245" s="10" t="s">
        <v>0</v>
      </c>
      <c r="D245" s="103">
        <v>0</v>
      </c>
      <c r="E245" s="70">
        <v>8350.8771929824561</v>
      </c>
    </row>
    <row r="246" spans="1:5">
      <c r="A246" s="119" t="s">
        <v>636</v>
      </c>
      <c r="B246" s="119" t="s">
        <v>645</v>
      </c>
      <c r="C246" s="97" t="s">
        <v>0</v>
      </c>
      <c r="D246" s="102">
        <v>0</v>
      </c>
      <c r="E246" s="99">
        <v>11333.333333333334</v>
      </c>
    </row>
    <row r="247" spans="1:5">
      <c r="A247" s="19" t="s">
        <v>731</v>
      </c>
      <c r="B247" s="19" t="s">
        <v>199</v>
      </c>
      <c r="C247" s="54"/>
      <c r="D247" s="100"/>
      <c r="E247" s="71"/>
    </row>
    <row r="248" spans="1:5">
      <c r="A248" s="119" t="s">
        <v>37</v>
      </c>
      <c r="B248" s="119" t="s">
        <v>119</v>
      </c>
      <c r="C248" s="97" t="s">
        <v>0</v>
      </c>
      <c r="D248" s="102">
        <v>0</v>
      </c>
      <c r="E248" s="99" t="e">
        <v>#N/A</v>
      </c>
    </row>
    <row r="249" spans="1:5">
      <c r="A249" s="20" t="s">
        <v>294</v>
      </c>
      <c r="B249" s="20" t="s">
        <v>295</v>
      </c>
      <c r="C249" s="10" t="s">
        <v>0</v>
      </c>
      <c r="D249" s="103">
        <v>0</v>
      </c>
      <c r="E249" s="70">
        <v>143.18053197509906</v>
      </c>
    </row>
    <row r="250" spans="1:5">
      <c r="A250" s="119" t="s">
        <v>38</v>
      </c>
      <c r="B250" s="119" t="s">
        <v>508</v>
      </c>
      <c r="C250" s="97" t="s">
        <v>0</v>
      </c>
      <c r="D250" s="102">
        <v>0</v>
      </c>
      <c r="E250" s="99">
        <v>492.28070175438603</v>
      </c>
    </row>
    <row r="251" spans="1:5">
      <c r="A251" s="19" t="s">
        <v>732</v>
      </c>
      <c r="B251" s="19" t="s">
        <v>523</v>
      </c>
      <c r="C251" s="54"/>
      <c r="D251" s="100"/>
      <c r="E251" s="71"/>
    </row>
    <row r="252" spans="1:5">
      <c r="A252" s="119" t="s">
        <v>439</v>
      </c>
      <c r="B252" s="119" t="s">
        <v>445</v>
      </c>
      <c r="C252" s="97" t="s">
        <v>0</v>
      </c>
      <c r="D252" s="102">
        <v>0</v>
      </c>
      <c r="E252" s="99">
        <v>948.24561403508778</v>
      </c>
    </row>
    <row r="253" spans="1:5">
      <c r="A253" s="20" t="s">
        <v>440</v>
      </c>
      <c r="B253" s="20" t="s">
        <v>446</v>
      </c>
      <c r="C253" s="10" t="s">
        <v>0</v>
      </c>
      <c r="D253" s="103">
        <v>0</v>
      </c>
      <c r="E253" s="70">
        <v>988.59649122807025</v>
      </c>
    </row>
    <row r="254" spans="1:5">
      <c r="A254" s="119" t="s">
        <v>441</v>
      </c>
      <c r="B254" s="119" t="s">
        <v>447</v>
      </c>
      <c r="C254" s="97" t="s">
        <v>0</v>
      </c>
      <c r="D254" s="102">
        <v>0</v>
      </c>
      <c r="E254" s="99">
        <v>1028.9473684210527</v>
      </c>
    </row>
    <row r="255" spans="1:5">
      <c r="A255" s="60" t="s">
        <v>850</v>
      </c>
      <c r="B255" s="108" t="s">
        <v>675</v>
      </c>
      <c r="C255" s="10"/>
      <c r="D255" s="124"/>
      <c r="E255" s="70"/>
    </row>
    <row r="256" spans="1:5">
      <c r="A256" s="117" t="s">
        <v>734</v>
      </c>
      <c r="B256" s="117" t="s">
        <v>685</v>
      </c>
      <c r="C256" s="118"/>
      <c r="D256" s="105"/>
      <c r="E256" s="106"/>
    </row>
    <row r="257" spans="1:5">
      <c r="A257" s="20" t="s">
        <v>387</v>
      </c>
      <c r="B257" s="125" t="s">
        <v>388</v>
      </c>
      <c r="C257" s="10" t="s">
        <v>0</v>
      </c>
      <c r="D257" s="103">
        <v>0</v>
      </c>
      <c r="E257" s="70">
        <v>2385.9649122807018</v>
      </c>
    </row>
    <row r="258" spans="1:5">
      <c r="A258" s="119" t="s">
        <v>277</v>
      </c>
      <c r="B258" s="126" t="s">
        <v>398</v>
      </c>
      <c r="C258" s="97" t="s">
        <v>0</v>
      </c>
      <c r="D258" s="102">
        <v>0</v>
      </c>
      <c r="E258" s="99">
        <v>1115.7894736842106</v>
      </c>
    </row>
    <row r="259" spans="1:5">
      <c r="A259" s="20" t="s">
        <v>238</v>
      </c>
      <c r="B259" s="20" t="s">
        <v>239</v>
      </c>
      <c r="C259" s="10" t="s">
        <v>0</v>
      </c>
      <c r="D259" s="103">
        <v>0</v>
      </c>
      <c r="E259" s="70">
        <v>331.75438596491227</v>
      </c>
    </row>
    <row r="260" spans="1:5">
      <c r="A260" s="117" t="s">
        <v>733</v>
      </c>
      <c r="B260" s="117" t="s">
        <v>482</v>
      </c>
      <c r="C260" s="81"/>
      <c r="D260" s="127"/>
      <c r="E260" s="81"/>
    </row>
    <row r="261" spans="1:5">
      <c r="A261" s="80" t="s">
        <v>1029</v>
      </c>
      <c r="B261" s="80" t="s">
        <v>1030</v>
      </c>
      <c r="C261" s="10" t="s">
        <v>0</v>
      </c>
      <c r="D261" s="103">
        <v>0</v>
      </c>
      <c r="E261" s="70">
        <v>17546.140350877195</v>
      </c>
    </row>
    <row r="262" spans="1:5">
      <c r="A262" s="76" t="s">
        <v>1031</v>
      </c>
      <c r="B262" s="76" t="s">
        <v>1032</v>
      </c>
      <c r="C262" s="97" t="s">
        <v>0</v>
      </c>
      <c r="D262" s="102">
        <v>0</v>
      </c>
      <c r="E262" s="99">
        <v>18608.684210526317</v>
      </c>
    </row>
    <row r="263" spans="1:5">
      <c r="A263" s="80" t="s">
        <v>1033</v>
      </c>
      <c r="B263" s="80" t="s">
        <v>1034</v>
      </c>
      <c r="C263" s="10" t="s">
        <v>0</v>
      </c>
      <c r="D263" s="103">
        <v>0</v>
      </c>
      <c r="E263" s="70">
        <v>28392.982456140355</v>
      </c>
    </row>
    <row r="264" spans="1:5">
      <c r="A264" s="76" t="s">
        <v>1035</v>
      </c>
      <c r="B264" s="76" t="s">
        <v>1036</v>
      </c>
      <c r="C264" s="97" t="s">
        <v>0</v>
      </c>
      <c r="D264" s="102">
        <v>0</v>
      </c>
      <c r="E264" s="99">
        <v>33231.578947368427</v>
      </c>
    </row>
    <row r="265" spans="1:5">
      <c r="A265" s="80" t="s">
        <v>1037</v>
      </c>
      <c r="B265" s="80" t="s">
        <v>1038</v>
      </c>
      <c r="C265" s="10" t="s">
        <v>0</v>
      </c>
      <c r="D265" s="103">
        <v>0</v>
      </c>
      <c r="E265" s="70">
        <v>35982.456140350878</v>
      </c>
    </row>
    <row r="266" spans="1:5">
      <c r="A266" s="76" t="s">
        <v>1039</v>
      </c>
      <c r="B266" s="76" t="s">
        <v>1040</v>
      </c>
      <c r="C266" s="97" t="s">
        <v>0</v>
      </c>
      <c r="D266" s="102">
        <v>0</v>
      </c>
      <c r="E266" s="99">
        <v>33262.280701754389</v>
      </c>
    </row>
    <row r="267" spans="1:5">
      <c r="A267" s="80" t="s">
        <v>1041</v>
      </c>
      <c r="B267" s="80" t="s">
        <v>1042</v>
      </c>
      <c r="C267" s="10" t="s">
        <v>0</v>
      </c>
      <c r="D267" s="103">
        <v>0</v>
      </c>
      <c r="E267" s="70">
        <v>37615.789473684214</v>
      </c>
    </row>
    <row r="268" spans="1:5">
      <c r="A268" s="76" t="s">
        <v>1043</v>
      </c>
      <c r="B268" s="76" t="s">
        <v>1044</v>
      </c>
      <c r="C268" s="97" t="s">
        <v>0</v>
      </c>
      <c r="D268" s="102">
        <v>0</v>
      </c>
      <c r="E268" s="99">
        <v>43301.754385964916</v>
      </c>
    </row>
    <row r="269" spans="1:5">
      <c r="A269" s="80" t="s">
        <v>383</v>
      </c>
      <c r="B269" s="80" t="s">
        <v>930</v>
      </c>
      <c r="C269" s="10" t="s">
        <v>0</v>
      </c>
      <c r="D269" s="103">
        <v>0</v>
      </c>
      <c r="E269" s="70">
        <v>55590.554385964919</v>
      </c>
    </row>
    <row r="270" spans="1:5">
      <c r="A270" s="76" t="s">
        <v>1045</v>
      </c>
      <c r="B270" s="76" t="s">
        <v>1046</v>
      </c>
      <c r="C270" s="97" t="s">
        <v>0</v>
      </c>
      <c r="D270" s="102">
        <v>0</v>
      </c>
      <c r="E270" s="99">
        <v>48809.649122807023</v>
      </c>
    </row>
    <row r="271" spans="1:5">
      <c r="A271" s="80" t="s">
        <v>1047</v>
      </c>
      <c r="B271" s="80" t="s">
        <v>1048</v>
      </c>
      <c r="C271" s="10" t="s">
        <v>0</v>
      </c>
      <c r="D271" s="103">
        <v>0</v>
      </c>
      <c r="E271" s="70">
        <v>53310.526315789481</v>
      </c>
    </row>
    <row r="272" spans="1:5">
      <c r="A272" s="76" t="s">
        <v>384</v>
      </c>
      <c r="B272" s="76" t="s">
        <v>931</v>
      </c>
      <c r="C272" s="97" t="s">
        <v>0</v>
      </c>
      <c r="D272" s="102">
        <v>0</v>
      </c>
      <c r="E272" s="99">
        <v>61152.561403508778</v>
      </c>
    </row>
    <row r="273" spans="1:5">
      <c r="A273" s="80" t="s">
        <v>1049</v>
      </c>
      <c r="B273" s="80" t="s">
        <v>1050</v>
      </c>
      <c r="C273" s="10" t="s">
        <v>0</v>
      </c>
      <c r="D273" s="103">
        <v>0</v>
      </c>
      <c r="E273" s="70">
        <v>58701.754385964916</v>
      </c>
    </row>
    <row r="274" spans="1:5">
      <c r="A274" s="76" t="s">
        <v>1051</v>
      </c>
      <c r="B274" s="76" t="s">
        <v>1052</v>
      </c>
      <c r="C274" s="97" t="s">
        <v>0</v>
      </c>
      <c r="D274" s="102">
        <v>0</v>
      </c>
      <c r="E274" s="99">
        <v>108892.98245614037</v>
      </c>
    </row>
    <row r="275" spans="1:5">
      <c r="A275" s="80" t="s">
        <v>1053</v>
      </c>
      <c r="B275" s="80" t="s">
        <v>1054</v>
      </c>
      <c r="C275" s="10" t="s">
        <v>0</v>
      </c>
      <c r="D275" s="103">
        <v>0</v>
      </c>
      <c r="E275" s="70">
        <v>121775.43859649124</v>
      </c>
    </row>
    <row r="276" spans="1:5">
      <c r="A276" s="95" t="s">
        <v>851</v>
      </c>
      <c r="B276" s="96" t="s">
        <v>676</v>
      </c>
      <c r="C276" s="97"/>
      <c r="D276" s="98"/>
      <c r="E276" s="99"/>
    </row>
    <row r="277" spans="1:5">
      <c r="A277" s="19" t="s">
        <v>739</v>
      </c>
      <c r="B277" s="19" t="s">
        <v>932</v>
      </c>
      <c r="C277" s="54"/>
      <c r="D277" s="100"/>
      <c r="E277" s="71"/>
    </row>
    <row r="278" spans="1:5">
      <c r="A278" s="119" t="s">
        <v>859</v>
      </c>
      <c r="B278" s="119" t="s">
        <v>873</v>
      </c>
      <c r="C278" s="97" t="s">
        <v>0</v>
      </c>
      <c r="D278" s="102">
        <v>0</v>
      </c>
      <c r="E278" s="99">
        <v>331.49871001031994</v>
      </c>
    </row>
    <row r="279" spans="1:5">
      <c r="A279" s="20" t="s">
        <v>860</v>
      </c>
      <c r="B279" s="20" t="s">
        <v>874</v>
      </c>
      <c r="C279" s="10" t="s">
        <v>0</v>
      </c>
      <c r="D279" s="103">
        <v>0</v>
      </c>
      <c r="E279" s="70">
        <v>433.3751289989678</v>
      </c>
    </row>
    <row r="280" spans="1:5">
      <c r="A280" s="119" t="s">
        <v>591</v>
      </c>
      <c r="B280" s="119" t="s">
        <v>592</v>
      </c>
      <c r="C280" s="97" t="s">
        <v>0</v>
      </c>
      <c r="D280" s="102">
        <v>0</v>
      </c>
      <c r="E280" s="99">
        <v>537.67569659442722</v>
      </c>
    </row>
    <row r="281" spans="1:5">
      <c r="A281" s="20" t="s">
        <v>593</v>
      </c>
      <c r="B281" s="20" t="s">
        <v>594</v>
      </c>
      <c r="C281" s="10" t="s">
        <v>0</v>
      </c>
      <c r="D281" s="103">
        <v>0</v>
      </c>
      <c r="E281" s="70">
        <v>680.6052631578948</v>
      </c>
    </row>
    <row r="282" spans="1:5">
      <c r="A282" s="119" t="s">
        <v>595</v>
      </c>
      <c r="B282" s="119" t="s">
        <v>596</v>
      </c>
      <c r="C282" s="97" t="s">
        <v>0</v>
      </c>
      <c r="D282" s="102">
        <v>0</v>
      </c>
      <c r="E282" s="99">
        <v>680.79876160990727</v>
      </c>
    </row>
    <row r="283" spans="1:5">
      <c r="A283" s="20" t="s">
        <v>597</v>
      </c>
      <c r="B283" s="20" t="s">
        <v>598</v>
      </c>
      <c r="C283" s="10" t="s">
        <v>0</v>
      </c>
      <c r="D283" s="103">
        <v>0</v>
      </c>
      <c r="E283" s="70">
        <v>842.40789473684242</v>
      </c>
    </row>
    <row r="284" spans="1:5">
      <c r="A284" s="119" t="s">
        <v>599</v>
      </c>
      <c r="B284" s="119" t="s">
        <v>600</v>
      </c>
      <c r="C284" s="97" t="s">
        <v>0</v>
      </c>
      <c r="D284" s="102">
        <v>0</v>
      </c>
      <c r="E284" s="99">
        <v>1234.0074819401448</v>
      </c>
    </row>
    <row r="285" spans="1:5">
      <c r="A285" s="20" t="s">
        <v>601</v>
      </c>
      <c r="B285" s="20" t="s">
        <v>602</v>
      </c>
      <c r="C285" s="10" t="s">
        <v>0</v>
      </c>
      <c r="D285" s="103">
        <v>0</v>
      </c>
      <c r="E285" s="70">
        <v>1283.9285345717242</v>
      </c>
    </row>
    <row r="286" spans="1:5">
      <c r="A286" s="119" t="s">
        <v>603</v>
      </c>
      <c r="B286" s="119" t="s">
        <v>604</v>
      </c>
      <c r="C286" s="97" t="s">
        <v>0</v>
      </c>
      <c r="D286" s="102">
        <v>0</v>
      </c>
      <c r="E286" s="99">
        <v>1620.0966202270386</v>
      </c>
    </row>
    <row r="287" spans="1:5">
      <c r="A287" s="20" t="s">
        <v>605</v>
      </c>
      <c r="B287" s="20" t="s">
        <v>606</v>
      </c>
      <c r="C287" s="10" t="s">
        <v>0</v>
      </c>
      <c r="D287" s="103">
        <v>0</v>
      </c>
      <c r="E287" s="70">
        <v>3265.5544375644995</v>
      </c>
    </row>
    <row r="288" spans="1:5">
      <c r="A288" s="119" t="s">
        <v>607</v>
      </c>
      <c r="B288" s="119" t="s">
        <v>608</v>
      </c>
      <c r="C288" s="97" t="s">
        <v>0</v>
      </c>
      <c r="D288" s="102">
        <v>0</v>
      </c>
      <c r="E288" s="99">
        <v>3776.7380030959753</v>
      </c>
    </row>
    <row r="289" spans="1:5">
      <c r="A289" s="20" t="s">
        <v>609</v>
      </c>
      <c r="B289" s="20" t="s">
        <v>610</v>
      </c>
      <c r="C289" s="10" t="s">
        <v>0</v>
      </c>
      <c r="D289" s="103">
        <v>0</v>
      </c>
      <c r="E289" s="70">
        <v>4267.1378998968012</v>
      </c>
    </row>
    <row r="290" spans="1:5">
      <c r="A290" s="119" t="s">
        <v>611</v>
      </c>
      <c r="B290" s="119" t="s">
        <v>612</v>
      </c>
      <c r="C290" s="97" t="s">
        <v>0</v>
      </c>
      <c r="D290" s="102">
        <v>0</v>
      </c>
      <c r="E290" s="99">
        <v>4444.9365325077406</v>
      </c>
    </row>
    <row r="291" spans="1:5">
      <c r="A291" s="20" t="s">
        <v>613</v>
      </c>
      <c r="B291" s="121" t="s">
        <v>614</v>
      </c>
      <c r="C291" s="10" t="s">
        <v>0</v>
      </c>
      <c r="D291" s="103">
        <v>0</v>
      </c>
      <c r="E291" s="70">
        <v>6591.7505159958755</v>
      </c>
    </row>
    <row r="292" spans="1:5">
      <c r="A292" s="119" t="s">
        <v>615</v>
      </c>
      <c r="B292" s="122" t="s">
        <v>616</v>
      </c>
      <c r="C292" s="97" t="s">
        <v>0</v>
      </c>
      <c r="D292" s="102">
        <v>0</v>
      </c>
      <c r="E292" s="99">
        <v>9900.2721878224984</v>
      </c>
    </row>
    <row r="293" spans="1:5">
      <c r="A293" s="20" t="s">
        <v>617</v>
      </c>
      <c r="B293" s="121" t="s">
        <v>618</v>
      </c>
      <c r="C293" s="10" t="s">
        <v>0</v>
      </c>
      <c r="D293" s="103">
        <v>0</v>
      </c>
      <c r="E293" s="70">
        <v>11444.677502579978</v>
      </c>
    </row>
    <row r="294" spans="1:5">
      <c r="A294" s="117" t="s">
        <v>740</v>
      </c>
      <c r="B294" s="117" t="s">
        <v>619</v>
      </c>
      <c r="C294" s="118"/>
      <c r="D294" s="105"/>
      <c r="E294" s="106"/>
    </row>
    <row r="295" spans="1:5">
      <c r="A295" s="20" t="s">
        <v>70</v>
      </c>
      <c r="B295" s="18" t="s">
        <v>647</v>
      </c>
      <c r="C295" s="10" t="s">
        <v>0</v>
      </c>
      <c r="D295" s="103">
        <v>0</v>
      </c>
      <c r="E295" s="70">
        <v>525.78947368421052</v>
      </c>
    </row>
    <row r="296" spans="1:5">
      <c r="A296" s="119" t="s">
        <v>71</v>
      </c>
      <c r="B296" s="113" t="s">
        <v>648</v>
      </c>
      <c r="C296" s="97" t="s">
        <v>0</v>
      </c>
      <c r="D296" s="102">
        <v>0</v>
      </c>
      <c r="E296" s="99">
        <v>506.31578947368428</v>
      </c>
    </row>
    <row r="297" spans="1:5">
      <c r="A297" s="20" t="s">
        <v>72</v>
      </c>
      <c r="B297" s="18" t="s">
        <v>649</v>
      </c>
      <c r="C297" s="10" t="s">
        <v>0</v>
      </c>
      <c r="D297" s="103">
        <v>0</v>
      </c>
      <c r="E297" s="70">
        <v>636.84210526315792</v>
      </c>
    </row>
    <row r="298" spans="1:5">
      <c r="A298" s="119" t="s">
        <v>73</v>
      </c>
      <c r="B298" s="113" t="s">
        <v>646</v>
      </c>
      <c r="C298" s="97" t="s">
        <v>0</v>
      </c>
      <c r="D298" s="102">
        <v>0</v>
      </c>
      <c r="E298" s="99">
        <v>814.21052631578959</v>
      </c>
    </row>
    <row r="299" spans="1:5">
      <c r="A299" s="20" t="s">
        <v>842</v>
      </c>
      <c r="B299" s="18" t="s">
        <v>841</v>
      </c>
      <c r="C299" s="10" t="s">
        <v>0</v>
      </c>
      <c r="D299" s="103">
        <v>0</v>
      </c>
      <c r="E299" s="70">
        <v>1213.8596491228072</v>
      </c>
    </row>
    <row r="300" spans="1:5">
      <c r="A300" s="119" t="s">
        <v>74</v>
      </c>
      <c r="B300" s="113" t="s">
        <v>650</v>
      </c>
      <c r="C300" s="97" t="s">
        <v>0</v>
      </c>
      <c r="D300" s="102">
        <v>0</v>
      </c>
      <c r="E300" s="99">
        <v>1751.5789473684213</v>
      </c>
    </row>
    <row r="301" spans="1:5">
      <c r="A301" s="20" t="s">
        <v>934</v>
      </c>
      <c r="B301" s="18" t="s">
        <v>935</v>
      </c>
      <c r="C301" s="10" t="s">
        <v>0</v>
      </c>
      <c r="D301" s="103">
        <v>0</v>
      </c>
      <c r="E301" s="70" t="e">
        <v>#N/A</v>
      </c>
    </row>
    <row r="302" spans="1:5">
      <c r="A302" s="119" t="s">
        <v>821</v>
      </c>
      <c r="B302" s="113" t="s">
        <v>836</v>
      </c>
      <c r="C302" s="97" t="s">
        <v>0</v>
      </c>
      <c r="D302" s="102">
        <v>0</v>
      </c>
      <c r="E302" s="99">
        <v>1852.6315789473686</v>
      </c>
    </row>
    <row r="303" spans="1:5">
      <c r="A303" s="20" t="s">
        <v>75</v>
      </c>
      <c r="B303" s="18" t="s">
        <v>651</v>
      </c>
      <c r="C303" s="10" t="s">
        <v>0</v>
      </c>
      <c r="D303" s="103">
        <v>0</v>
      </c>
      <c r="E303" s="70">
        <v>2393.6842105263163</v>
      </c>
    </row>
    <row r="304" spans="1:5">
      <c r="A304" s="119" t="s">
        <v>69</v>
      </c>
      <c r="B304" s="113" t="s">
        <v>652</v>
      </c>
      <c r="C304" s="97" t="s">
        <v>0</v>
      </c>
      <c r="D304" s="102">
        <v>0</v>
      </c>
      <c r="E304" s="99">
        <v>2857.5438596491235</v>
      </c>
    </row>
    <row r="305" spans="1:5">
      <c r="A305" s="20" t="s">
        <v>76</v>
      </c>
      <c r="B305" s="18" t="s">
        <v>653</v>
      </c>
      <c r="C305" s="10" t="s">
        <v>0</v>
      </c>
      <c r="D305" s="103">
        <v>0</v>
      </c>
      <c r="E305" s="70">
        <v>3589.4736842105267</v>
      </c>
    </row>
    <row r="306" spans="1:5">
      <c r="A306" s="119" t="s">
        <v>77</v>
      </c>
      <c r="B306" s="113" t="s">
        <v>654</v>
      </c>
      <c r="C306" s="97" t="s">
        <v>0</v>
      </c>
      <c r="D306" s="102">
        <v>0</v>
      </c>
      <c r="E306" s="99">
        <v>4041.052631578948</v>
      </c>
    </row>
    <row r="307" spans="1:5">
      <c r="A307" s="20" t="s">
        <v>78</v>
      </c>
      <c r="B307" s="18" t="s">
        <v>655</v>
      </c>
      <c r="C307" s="10" t="s">
        <v>0</v>
      </c>
      <c r="D307" s="103">
        <v>0</v>
      </c>
      <c r="E307" s="70">
        <v>5710.5263157894742</v>
      </c>
    </row>
    <row r="308" spans="1:5">
      <c r="A308" s="119" t="s">
        <v>79</v>
      </c>
      <c r="B308" s="113" t="s">
        <v>656</v>
      </c>
      <c r="C308" s="97" t="s">
        <v>0</v>
      </c>
      <c r="D308" s="102">
        <v>0</v>
      </c>
      <c r="E308" s="99">
        <v>6512.2807017543864</v>
      </c>
    </row>
    <row r="309" spans="1:5">
      <c r="A309" s="20" t="s">
        <v>80</v>
      </c>
      <c r="B309" s="18" t="s">
        <v>657</v>
      </c>
      <c r="C309" s="10" t="s">
        <v>0</v>
      </c>
      <c r="D309" s="103">
        <v>0</v>
      </c>
      <c r="E309" s="70">
        <v>8919.2982456140362</v>
      </c>
    </row>
    <row r="310" spans="1:5">
      <c r="A310" s="119" t="s">
        <v>81</v>
      </c>
      <c r="B310" s="113" t="s">
        <v>658</v>
      </c>
      <c r="C310" s="97" t="s">
        <v>0</v>
      </c>
      <c r="D310" s="102">
        <v>0</v>
      </c>
      <c r="E310" s="99">
        <v>11789.473684210527</v>
      </c>
    </row>
    <row r="311" spans="1:5">
      <c r="A311" s="20" t="s">
        <v>186</v>
      </c>
      <c r="B311" s="18" t="s">
        <v>659</v>
      </c>
      <c r="C311" s="10" t="s">
        <v>0</v>
      </c>
      <c r="D311" s="103">
        <v>0</v>
      </c>
      <c r="E311" s="70">
        <v>16421.05263157895</v>
      </c>
    </row>
    <row r="312" spans="1:5">
      <c r="A312" s="119" t="s">
        <v>187</v>
      </c>
      <c r="B312" s="113" t="s">
        <v>660</v>
      </c>
      <c r="C312" s="97" t="s">
        <v>0</v>
      </c>
      <c r="D312" s="102">
        <v>0</v>
      </c>
      <c r="E312" s="99">
        <v>18205.263157894737</v>
      </c>
    </row>
    <row r="313" spans="1:5">
      <c r="A313" s="20" t="s">
        <v>188</v>
      </c>
      <c r="B313" s="18" t="s">
        <v>661</v>
      </c>
      <c r="C313" s="10" t="s">
        <v>0</v>
      </c>
      <c r="D313" s="103">
        <v>0</v>
      </c>
      <c r="E313" s="70">
        <v>22894.736842105263</v>
      </c>
    </row>
    <row r="314" spans="1:5">
      <c r="A314" s="117" t="s">
        <v>741</v>
      </c>
      <c r="B314" s="117" t="s">
        <v>626</v>
      </c>
      <c r="C314" s="118"/>
      <c r="D314" s="105"/>
      <c r="E314" s="106"/>
    </row>
    <row r="315" spans="1:5">
      <c r="A315" s="20" t="s">
        <v>620</v>
      </c>
      <c r="B315" s="121" t="s">
        <v>621</v>
      </c>
      <c r="C315" s="10" t="s">
        <v>0</v>
      </c>
      <c r="D315" s="103">
        <v>0</v>
      </c>
      <c r="E315" s="70">
        <v>1035.9754385964914</v>
      </c>
    </row>
    <row r="316" spans="1:5">
      <c r="A316" s="119" t="s">
        <v>622</v>
      </c>
      <c r="B316" s="122" t="s">
        <v>623</v>
      </c>
      <c r="C316" s="97" t="s">
        <v>0</v>
      </c>
      <c r="D316" s="102">
        <v>0</v>
      </c>
      <c r="E316" s="99">
        <v>1442.9716842105263</v>
      </c>
    </row>
    <row r="317" spans="1:5">
      <c r="A317" s="20" t="s">
        <v>624</v>
      </c>
      <c r="B317" s="121" t="s">
        <v>625</v>
      </c>
      <c r="C317" s="10" t="s">
        <v>0</v>
      </c>
      <c r="D317" s="103">
        <v>0</v>
      </c>
      <c r="E317" s="70">
        <v>1675.7894736842109</v>
      </c>
    </row>
    <row r="318" spans="1:5">
      <c r="A318" s="117" t="s">
        <v>1055</v>
      </c>
      <c r="B318" s="117" t="s">
        <v>1056</v>
      </c>
      <c r="C318" s="97" t="s">
        <v>0</v>
      </c>
      <c r="D318" s="102">
        <v>0</v>
      </c>
      <c r="E318" s="99">
        <v>0</v>
      </c>
    </row>
    <row r="319" spans="1:5">
      <c r="A319" s="20" t="s">
        <v>1057</v>
      </c>
      <c r="B319" s="20" t="s">
        <v>1058</v>
      </c>
      <c r="C319" s="10" t="s">
        <v>0</v>
      </c>
      <c r="D319" s="103">
        <v>0</v>
      </c>
      <c r="E319" s="70">
        <v>682.52631578947364</v>
      </c>
    </row>
    <row r="320" spans="1:5">
      <c r="A320" s="119" t="s">
        <v>1059</v>
      </c>
      <c r="B320" s="119" t="s">
        <v>1060</v>
      </c>
      <c r="C320" s="97" t="s">
        <v>0</v>
      </c>
      <c r="D320" s="102">
        <v>0</v>
      </c>
      <c r="E320" s="99">
        <v>23.678947368421053</v>
      </c>
    </row>
    <row r="321" spans="1:5">
      <c r="A321" s="20" t="s">
        <v>1061</v>
      </c>
      <c r="B321" s="20" t="s">
        <v>1062</v>
      </c>
      <c r="C321" s="10" t="s">
        <v>0</v>
      </c>
      <c r="D321" s="103">
        <v>0</v>
      </c>
      <c r="E321" s="70">
        <v>26.05263157894737</v>
      </c>
    </row>
    <row r="322" spans="1:5">
      <c r="A322" s="119" t="s">
        <v>1063</v>
      </c>
      <c r="B322" s="119" t="s">
        <v>1064</v>
      </c>
      <c r="C322" s="97" t="s">
        <v>0</v>
      </c>
      <c r="D322" s="102">
        <v>0</v>
      </c>
      <c r="E322" s="99">
        <v>34.389473684210529</v>
      </c>
    </row>
    <row r="323" spans="1:5">
      <c r="A323" s="20" t="s">
        <v>1065</v>
      </c>
      <c r="B323" s="20" t="s">
        <v>1066</v>
      </c>
      <c r="C323" s="10" t="s">
        <v>0</v>
      </c>
      <c r="D323" s="103">
        <v>0</v>
      </c>
      <c r="E323" s="70">
        <v>35.894736842105267</v>
      </c>
    </row>
    <row r="324" spans="1:5">
      <c r="A324" s="119" t="s">
        <v>1067</v>
      </c>
      <c r="B324" s="119" t="s">
        <v>1068</v>
      </c>
      <c r="C324" s="97" t="s">
        <v>0</v>
      </c>
      <c r="D324" s="102">
        <v>0</v>
      </c>
      <c r="E324" s="99">
        <v>37.284210526315796</v>
      </c>
    </row>
    <row r="325" spans="1:5">
      <c r="A325" s="20" t="s">
        <v>1067</v>
      </c>
      <c r="B325" s="20" t="s">
        <v>1069</v>
      </c>
      <c r="C325" s="10" t="s">
        <v>0</v>
      </c>
      <c r="D325" s="103">
        <v>0</v>
      </c>
      <c r="E325" s="70">
        <v>37.284210526315796</v>
      </c>
    </row>
    <row r="326" spans="1:5">
      <c r="A326" s="119" t="s">
        <v>1067</v>
      </c>
      <c r="B326" s="119" t="s">
        <v>1070</v>
      </c>
      <c r="C326" s="97" t="s">
        <v>0</v>
      </c>
      <c r="D326" s="102">
        <v>0</v>
      </c>
      <c r="E326" s="99">
        <v>37.284210526315796</v>
      </c>
    </row>
    <row r="327" spans="1:5">
      <c r="A327" s="20" t="s">
        <v>1067</v>
      </c>
      <c r="B327" s="20" t="s">
        <v>1071</v>
      </c>
      <c r="C327" s="10" t="s">
        <v>0</v>
      </c>
      <c r="D327" s="103">
        <v>0</v>
      </c>
      <c r="E327" s="70">
        <v>37.284210526315796</v>
      </c>
    </row>
    <row r="328" spans="1:5">
      <c r="A328" s="119" t="s">
        <v>1067</v>
      </c>
      <c r="B328" s="119" t="s">
        <v>1072</v>
      </c>
      <c r="C328" s="97" t="s">
        <v>0</v>
      </c>
      <c r="D328" s="102">
        <v>0</v>
      </c>
      <c r="E328" s="99">
        <v>37.284210526315796</v>
      </c>
    </row>
    <row r="329" spans="1:5">
      <c r="A329" s="20" t="s">
        <v>1067</v>
      </c>
      <c r="B329" s="20" t="s">
        <v>1073</v>
      </c>
      <c r="C329" s="10" t="s">
        <v>0</v>
      </c>
      <c r="D329" s="103">
        <v>0</v>
      </c>
      <c r="E329" s="70">
        <v>37.284210526315796</v>
      </c>
    </row>
    <row r="330" spans="1:5">
      <c r="A330" s="119" t="s">
        <v>1074</v>
      </c>
      <c r="B330" s="119" t="s">
        <v>1075</v>
      </c>
      <c r="C330" s="97" t="s">
        <v>0</v>
      </c>
      <c r="D330" s="102">
        <v>0</v>
      </c>
      <c r="E330" s="99">
        <v>165</v>
      </c>
    </row>
    <row r="331" spans="1:5">
      <c r="A331" s="60" t="s">
        <v>852</v>
      </c>
      <c r="B331" s="108" t="s">
        <v>743</v>
      </c>
      <c r="C331" s="10"/>
      <c r="D331" s="103"/>
      <c r="E331" s="70"/>
    </row>
    <row r="332" spans="1:5">
      <c r="A332" s="117" t="s">
        <v>744</v>
      </c>
      <c r="B332" s="117" t="s">
        <v>39</v>
      </c>
      <c r="C332" s="97"/>
      <c r="D332" s="102"/>
      <c r="E332" s="99"/>
    </row>
    <row r="333" spans="1:5">
      <c r="A333" s="20" t="s">
        <v>133</v>
      </c>
      <c r="B333" s="20" t="s">
        <v>686</v>
      </c>
      <c r="C333" s="10" t="s">
        <v>40</v>
      </c>
      <c r="D333" s="103">
        <v>0</v>
      </c>
      <c r="E333" s="70">
        <v>3.073684210526316</v>
      </c>
    </row>
    <row r="334" spans="1:5">
      <c r="A334" s="119" t="s">
        <v>134</v>
      </c>
      <c r="B334" s="119" t="s">
        <v>687</v>
      </c>
      <c r="C334" s="97" t="s">
        <v>40</v>
      </c>
      <c r="D334" s="102">
        <v>0</v>
      </c>
      <c r="E334" s="99">
        <v>3.073684210526316</v>
      </c>
    </row>
    <row r="335" spans="1:5">
      <c r="A335" s="19" t="s">
        <v>745</v>
      </c>
      <c r="B335" s="19" t="s">
        <v>41</v>
      </c>
      <c r="C335" s="54"/>
      <c r="D335" s="100"/>
      <c r="E335" s="71"/>
    </row>
    <row r="336" spans="1:5">
      <c r="A336" s="119" t="s">
        <v>43</v>
      </c>
      <c r="B336" s="119" t="s">
        <v>44</v>
      </c>
      <c r="C336" s="97" t="s">
        <v>42</v>
      </c>
      <c r="D336" s="102">
        <v>0</v>
      </c>
      <c r="E336" s="99">
        <v>9.5789473684210531</v>
      </c>
    </row>
    <row r="337" spans="1:5">
      <c r="A337" s="20" t="s">
        <v>45</v>
      </c>
      <c r="B337" s="20" t="s">
        <v>46</v>
      </c>
      <c r="C337" s="10" t="s">
        <v>42</v>
      </c>
      <c r="D337" s="103">
        <v>0</v>
      </c>
      <c r="E337" s="70">
        <v>3.1929824561403515</v>
      </c>
    </row>
    <row r="338" spans="1:5">
      <c r="A338" s="119" t="s">
        <v>47</v>
      </c>
      <c r="B338" s="119" t="s">
        <v>48</v>
      </c>
      <c r="C338" s="97" t="s">
        <v>42</v>
      </c>
      <c r="D338" s="102">
        <v>0</v>
      </c>
      <c r="E338" s="99">
        <v>14.140350877192985</v>
      </c>
    </row>
    <row r="339" spans="1:5">
      <c r="A339" s="20" t="s">
        <v>280</v>
      </c>
      <c r="B339" s="20" t="s">
        <v>281</v>
      </c>
      <c r="C339" s="10" t="s">
        <v>42</v>
      </c>
      <c r="D339" s="103">
        <v>0</v>
      </c>
      <c r="E339" s="70">
        <v>2.8631578947368426</v>
      </c>
    </row>
    <row r="340" spans="1:5">
      <c r="A340" s="117" t="s">
        <v>747</v>
      </c>
      <c r="B340" s="117" t="s">
        <v>746</v>
      </c>
      <c r="C340" s="118"/>
      <c r="D340" s="105"/>
      <c r="E340" s="106"/>
    </row>
    <row r="341" spans="1:5">
      <c r="A341" s="20" t="s">
        <v>49</v>
      </c>
      <c r="B341" s="20" t="s">
        <v>97</v>
      </c>
      <c r="C341" s="10" t="s">
        <v>42</v>
      </c>
      <c r="D341" s="103">
        <v>0</v>
      </c>
      <c r="E341" s="70">
        <v>4.3157894736842106</v>
      </c>
    </row>
    <row r="342" spans="1:5">
      <c r="A342" s="119" t="s">
        <v>50</v>
      </c>
      <c r="B342" s="119" t="s">
        <v>98</v>
      </c>
      <c r="C342" s="97" t="s">
        <v>42</v>
      </c>
      <c r="D342" s="102">
        <v>0</v>
      </c>
      <c r="E342" s="99">
        <v>9.719298245614036</v>
      </c>
    </row>
    <row r="343" spans="1:5">
      <c r="A343" s="20" t="s">
        <v>51</v>
      </c>
      <c r="B343" s="20" t="s">
        <v>99</v>
      </c>
      <c r="C343" s="10" t="s">
        <v>42</v>
      </c>
      <c r="D343" s="103">
        <v>0</v>
      </c>
      <c r="E343" s="70">
        <v>21.92982456140351</v>
      </c>
    </row>
    <row r="344" spans="1:5">
      <c r="A344" s="119" t="s">
        <v>52</v>
      </c>
      <c r="B344" s="119" t="s">
        <v>100</v>
      </c>
      <c r="C344" s="97" t="s">
        <v>42</v>
      </c>
      <c r="D344" s="102">
        <v>0</v>
      </c>
      <c r="E344" s="99">
        <v>22.17543859649123</v>
      </c>
    </row>
    <row r="345" spans="1:5">
      <c r="A345" s="20" t="s">
        <v>53</v>
      </c>
      <c r="B345" s="20" t="s">
        <v>101</v>
      </c>
      <c r="C345" s="10" t="s">
        <v>42</v>
      </c>
      <c r="D345" s="103">
        <v>0</v>
      </c>
      <c r="E345" s="70">
        <v>13.508771929824563</v>
      </c>
    </row>
    <row r="346" spans="1:5">
      <c r="A346" s="119" t="s">
        <v>54</v>
      </c>
      <c r="B346" s="119" t="s">
        <v>102</v>
      </c>
      <c r="C346" s="97" t="s">
        <v>42</v>
      </c>
      <c r="D346" s="102">
        <v>0</v>
      </c>
      <c r="E346" s="99">
        <v>19.017543859649123</v>
      </c>
    </row>
    <row r="347" spans="1:5">
      <c r="A347" s="20" t="s">
        <v>55</v>
      </c>
      <c r="B347" s="20" t="s">
        <v>103</v>
      </c>
      <c r="C347" s="10" t="s">
        <v>42</v>
      </c>
      <c r="D347" s="103">
        <v>0</v>
      </c>
      <c r="E347" s="70">
        <v>37.96491228070176</v>
      </c>
    </row>
    <row r="348" spans="1:5">
      <c r="A348" s="119" t="s">
        <v>56</v>
      </c>
      <c r="B348" s="119" t="s">
        <v>104</v>
      </c>
      <c r="C348" s="97" t="s">
        <v>42</v>
      </c>
      <c r="D348" s="102">
        <v>0</v>
      </c>
      <c r="E348" s="99">
        <v>71.087719298245631</v>
      </c>
    </row>
    <row r="349" spans="1:5">
      <c r="A349" s="128" t="s">
        <v>748</v>
      </c>
      <c r="B349" s="128" t="s">
        <v>312</v>
      </c>
      <c r="C349" s="10" t="s">
        <v>42</v>
      </c>
      <c r="D349" s="103">
        <v>0</v>
      </c>
      <c r="E349" s="70">
        <v>0</v>
      </c>
    </row>
    <row r="350" spans="1:5">
      <c r="A350" s="75" t="s">
        <v>284</v>
      </c>
      <c r="B350" s="75" t="s">
        <v>372</v>
      </c>
      <c r="C350" s="97" t="s">
        <v>42</v>
      </c>
      <c r="D350" s="102">
        <v>0</v>
      </c>
      <c r="E350" s="99">
        <v>1.3846153846153846</v>
      </c>
    </row>
    <row r="351" spans="1:5">
      <c r="A351" s="77" t="s">
        <v>289</v>
      </c>
      <c r="B351" s="77" t="s">
        <v>373</v>
      </c>
      <c r="C351" s="10" t="s">
        <v>42</v>
      </c>
      <c r="D351" s="103">
        <v>0</v>
      </c>
      <c r="E351" s="70">
        <v>1.3846153846153846</v>
      </c>
    </row>
    <row r="352" spans="1:5">
      <c r="A352" s="75" t="s">
        <v>1076</v>
      </c>
      <c r="B352" s="75" t="s">
        <v>1077</v>
      </c>
      <c r="C352" s="97" t="s">
        <v>42</v>
      </c>
      <c r="D352" s="102">
        <v>0</v>
      </c>
      <c r="E352" s="99">
        <v>0.55384615384615377</v>
      </c>
    </row>
    <row r="353" spans="1:5">
      <c r="A353" s="77" t="s">
        <v>286</v>
      </c>
      <c r="B353" s="77" t="s">
        <v>435</v>
      </c>
      <c r="C353" s="10" t="s">
        <v>42</v>
      </c>
      <c r="D353" s="103">
        <v>0</v>
      </c>
      <c r="E353" s="70">
        <v>0.46153846153846156</v>
      </c>
    </row>
    <row r="354" spans="1:5">
      <c r="A354" s="75" t="s">
        <v>287</v>
      </c>
      <c r="B354" s="75" t="s">
        <v>436</v>
      </c>
      <c r="C354" s="97" t="s">
        <v>42</v>
      </c>
      <c r="D354" s="102">
        <v>0</v>
      </c>
      <c r="E354" s="99">
        <v>0.46153846153846156</v>
      </c>
    </row>
    <row r="355" spans="1:5">
      <c r="A355" s="77" t="s">
        <v>266</v>
      </c>
      <c r="B355" s="77" t="s">
        <v>437</v>
      </c>
      <c r="C355" s="10" t="s">
        <v>42</v>
      </c>
      <c r="D355" s="103">
        <v>0</v>
      </c>
      <c r="E355" s="70">
        <v>0.46153846153846156</v>
      </c>
    </row>
    <row r="356" spans="1:5">
      <c r="A356" s="75" t="s">
        <v>288</v>
      </c>
      <c r="B356" s="75" t="s">
        <v>438</v>
      </c>
      <c r="C356" s="97" t="s">
        <v>42</v>
      </c>
      <c r="D356" s="102">
        <v>0</v>
      </c>
      <c r="E356" s="99">
        <v>0.64615384615384619</v>
      </c>
    </row>
    <row r="357" spans="1:5">
      <c r="A357" s="77" t="s">
        <v>1078</v>
      </c>
      <c r="B357" s="77" t="s">
        <v>1079</v>
      </c>
      <c r="C357" s="10" t="s">
        <v>42</v>
      </c>
      <c r="D357" s="103">
        <v>0</v>
      </c>
      <c r="E357" s="70">
        <v>1.0153846153846153</v>
      </c>
    </row>
    <row r="358" spans="1:5">
      <c r="A358" s="75" t="s">
        <v>1080</v>
      </c>
      <c r="B358" s="75" t="s">
        <v>1081</v>
      </c>
      <c r="C358" s="97" t="s">
        <v>42</v>
      </c>
      <c r="D358" s="102">
        <v>0</v>
      </c>
      <c r="E358" s="99">
        <v>0.7846153846153846</v>
      </c>
    </row>
    <row r="359" spans="1:5">
      <c r="A359" s="77" t="s">
        <v>1082</v>
      </c>
      <c r="B359" s="77" t="s">
        <v>1083</v>
      </c>
      <c r="C359" s="10" t="s">
        <v>42</v>
      </c>
      <c r="D359" s="103">
        <v>0</v>
      </c>
      <c r="E359" s="70">
        <v>0.64615384615384619</v>
      </c>
    </row>
    <row r="360" spans="1:5">
      <c r="A360" s="75" t="s">
        <v>1084</v>
      </c>
      <c r="B360" s="75" t="s">
        <v>1085</v>
      </c>
      <c r="C360" s="97" t="s">
        <v>42</v>
      </c>
      <c r="D360" s="102">
        <v>0</v>
      </c>
      <c r="E360" s="99">
        <v>0.96923076923076923</v>
      </c>
    </row>
    <row r="361" spans="1:5">
      <c r="A361" s="77" t="s">
        <v>1086</v>
      </c>
      <c r="B361" s="77" t="s">
        <v>1087</v>
      </c>
      <c r="C361" s="10" t="s">
        <v>42</v>
      </c>
      <c r="D361" s="103">
        <v>0</v>
      </c>
      <c r="E361" s="70">
        <v>0.8307692307692307</v>
      </c>
    </row>
    <row r="362" spans="1:5">
      <c r="A362" s="129" t="s">
        <v>1088</v>
      </c>
      <c r="B362" s="129" t="s">
        <v>1089</v>
      </c>
      <c r="C362" s="97" t="s">
        <v>42</v>
      </c>
      <c r="D362" s="102">
        <v>0</v>
      </c>
      <c r="E362" s="99">
        <v>0</v>
      </c>
    </row>
    <row r="363" spans="1:5">
      <c r="A363" s="77" t="s">
        <v>1090</v>
      </c>
      <c r="B363" s="77" t="s">
        <v>1091</v>
      </c>
      <c r="C363" s="10" t="s">
        <v>42</v>
      </c>
      <c r="D363" s="103">
        <v>0</v>
      </c>
      <c r="E363" s="70">
        <v>1.3538461538461537</v>
      </c>
    </row>
    <row r="364" spans="1:5">
      <c r="A364" s="75" t="s">
        <v>1092</v>
      </c>
      <c r="B364" s="75" t="s">
        <v>1093</v>
      </c>
      <c r="C364" s="97" t="s">
        <v>42</v>
      </c>
      <c r="D364" s="102">
        <v>0</v>
      </c>
      <c r="E364" s="99">
        <v>1.3961538461538461</v>
      </c>
    </row>
    <row r="365" spans="1:5">
      <c r="A365" s="77" t="s">
        <v>1094</v>
      </c>
      <c r="B365" s="77" t="s">
        <v>1095</v>
      </c>
      <c r="C365" s="10" t="s">
        <v>42</v>
      </c>
      <c r="D365" s="103">
        <v>0</v>
      </c>
      <c r="E365" s="70">
        <v>1.7769230769230768</v>
      </c>
    </row>
    <row r="366" spans="1:5">
      <c r="A366" s="75" t="s">
        <v>1096</v>
      </c>
      <c r="B366" s="75" t="s">
        <v>1097</v>
      </c>
      <c r="C366" s="97" t="s">
        <v>42</v>
      </c>
      <c r="D366" s="102">
        <v>0</v>
      </c>
      <c r="E366" s="99">
        <v>1.3961538461538461</v>
      </c>
    </row>
    <row r="367" spans="1:5">
      <c r="A367" s="77" t="s">
        <v>1098</v>
      </c>
      <c r="B367" s="77" t="s">
        <v>1099</v>
      </c>
      <c r="C367" s="10" t="s">
        <v>42</v>
      </c>
      <c r="D367" s="103">
        <v>0</v>
      </c>
      <c r="E367" s="70">
        <v>1.4384615384615385</v>
      </c>
    </row>
    <row r="368" spans="1:5">
      <c r="A368" s="75" t="s">
        <v>1100</v>
      </c>
      <c r="B368" s="75" t="s">
        <v>1101</v>
      </c>
      <c r="C368" s="97" t="s">
        <v>42</v>
      </c>
      <c r="D368" s="102">
        <v>0</v>
      </c>
      <c r="E368" s="99">
        <v>1.7346153846153844</v>
      </c>
    </row>
    <row r="369" spans="1:5">
      <c r="A369" s="77" t="s">
        <v>1102</v>
      </c>
      <c r="B369" s="77" t="s">
        <v>1103</v>
      </c>
      <c r="C369" s="10" t="s">
        <v>42</v>
      </c>
      <c r="D369" s="103">
        <v>0</v>
      </c>
      <c r="E369" s="70">
        <v>1.4384615384615385</v>
      </c>
    </row>
    <row r="370" spans="1:5">
      <c r="A370" s="75" t="s">
        <v>1104</v>
      </c>
      <c r="B370" s="75" t="s">
        <v>1105</v>
      </c>
      <c r="C370" s="97" t="s">
        <v>42</v>
      </c>
      <c r="D370" s="102">
        <v>0</v>
      </c>
      <c r="E370" s="99">
        <v>1.4807692307692306</v>
      </c>
    </row>
    <row r="371" spans="1:5">
      <c r="A371" s="77" t="s">
        <v>1106</v>
      </c>
      <c r="B371" s="77" t="s">
        <v>1107</v>
      </c>
      <c r="C371" s="10" t="s">
        <v>42</v>
      </c>
      <c r="D371" s="103">
        <v>0</v>
      </c>
      <c r="E371" s="70">
        <v>1.7346153846153844</v>
      </c>
    </row>
    <row r="372" spans="1:5">
      <c r="A372" s="75" t="s">
        <v>1108</v>
      </c>
      <c r="B372" s="75" t="s">
        <v>1109</v>
      </c>
      <c r="C372" s="97" t="s">
        <v>42</v>
      </c>
      <c r="D372" s="102">
        <v>0</v>
      </c>
      <c r="E372" s="99">
        <v>1.4384615384615385</v>
      </c>
    </row>
    <row r="373" spans="1:5">
      <c r="A373" s="77" t="s">
        <v>1110</v>
      </c>
      <c r="B373" s="77" t="s">
        <v>1111</v>
      </c>
      <c r="C373" s="10" t="s">
        <v>42</v>
      </c>
      <c r="D373" s="103">
        <v>0</v>
      </c>
      <c r="E373" s="70">
        <v>1.4807692307692306</v>
      </c>
    </row>
    <row r="374" spans="1:5">
      <c r="A374" s="75" t="s">
        <v>1112</v>
      </c>
      <c r="B374" s="75" t="s">
        <v>1113</v>
      </c>
      <c r="C374" s="97" t="s">
        <v>42</v>
      </c>
      <c r="D374" s="102">
        <v>0</v>
      </c>
      <c r="E374" s="99">
        <v>1.7769230769230768</v>
      </c>
    </row>
    <row r="375" spans="1:5">
      <c r="A375" s="128" t="s">
        <v>1114</v>
      </c>
      <c r="B375" s="128" t="s">
        <v>1115</v>
      </c>
      <c r="C375" s="10" t="s">
        <v>42</v>
      </c>
      <c r="D375" s="103">
        <v>0</v>
      </c>
      <c r="E375" s="70">
        <v>0</v>
      </c>
    </row>
    <row r="376" spans="1:5">
      <c r="A376" s="75" t="s">
        <v>1116</v>
      </c>
      <c r="B376" s="75" t="s">
        <v>1117</v>
      </c>
      <c r="C376" s="97" t="s">
        <v>42</v>
      </c>
      <c r="D376" s="102">
        <v>0</v>
      </c>
      <c r="E376" s="99">
        <v>122.69230769230771</v>
      </c>
    </row>
    <row r="377" spans="1:5">
      <c r="A377" s="77" t="s">
        <v>1118</v>
      </c>
      <c r="B377" s="77" t="s">
        <v>1119</v>
      </c>
      <c r="C377" s="10" t="s">
        <v>42</v>
      </c>
      <c r="D377" s="103">
        <v>0</v>
      </c>
      <c r="E377" s="70">
        <v>245.38461538461542</v>
      </c>
    </row>
    <row r="378" spans="1:5">
      <c r="A378" s="75" t="s">
        <v>1120</v>
      </c>
      <c r="B378" s="75" t="s">
        <v>1121</v>
      </c>
      <c r="C378" s="97" t="s">
        <v>42</v>
      </c>
      <c r="D378" s="102">
        <v>0</v>
      </c>
      <c r="E378" s="99">
        <v>613.46153846153857</v>
      </c>
    </row>
    <row r="379" spans="1:5">
      <c r="A379" s="77" t="s">
        <v>1122</v>
      </c>
      <c r="B379" s="77" t="s">
        <v>1123</v>
      </c>
      <c r="C379" s="10" t="s">
        <v>42</v>
      </c>
      <c r="D379" s="103">
        <v>0</v>
      </c>
      <c r="E379" s="70">
        <v>1226.9230769230771</v>
      </c>
    </row>
    <row r="380" spans="1:5">
      <c r="A380" s="75" t="s">
        <v>1124</v>
      </c>
      <c r="B380" s="75" t="s">
        <v>1125</v>
      </c>
      <c r="C380" s="97" t="s">
        <v>42</v>
      </c>
      <c r="D380" s="102">
        <v>0</v>
      </c>
      <c r="E380" s="99">
        <v>2453.8461538461543</v>
      </c>
    </row>
    <row r="381" spans="1:5">
      <c r="A381" s="77" t="s">
        <v>1126</v>
      </c>
      <c r="B381" s="77" t="s">
        <v>1127</v>
      </c>
      <c r="C381" s="10" t="s">
        <v>42</v>
      </c>
      <c r="D381" s="103">
        <v>0</v>
      </c>
      <c r="E381" s="70">
        <v>124.80769230769232</v>
      </c>
    </row>
    <row r="382" spans="1:5">
      <c r="A382" s="75" t="s">
        <v>1128</v>
      </c>
      <c r="B382" s="75" t="s">
        <v>1129</v>
      </c>
      <c r="C382" s="97" t="s">
        <v>42</v>
      </c>
      <c r="D382" s="102">
        <v>0</v>
      </c>
      <c r="E382" s="99">
        <v>249.61538461538464</v>
      </c>
    </row>
    <row r="383" spans="1:5">
      <c r="A383" s="77" t="s">
        <v>1130</v>
      </c>
      <c r="B383" s="77" t="s">
        <v>1131</v>
      </c>
      <c r="C383" s="10" t="s">
        <v>42</v>
      </c>
      <c r="D383" s="103">
        <v>0</v>
      </c>
      <c r="E383" s="70">
        <v>624.03846153846166</v>
      </c>
    </row>
    <row r="384" spans="1:5">
      <c r="A384" s="75" t="s">
        <v>1132</v>
      </c>
      <c r="B384" s="75" t="s">
        <v>1133</v>
      </c>
      <c r="C384" s="97" t="s">
        <v>42</v>
      </c>
      <c r="D384" s="102">
        <v>0</v>
      </c>
      <c r="E384" s="99">
        <v>1248.0769230769233</v>
      </c>
    </row>
    <row r="385" spans="1:5">
      <c r="A385" s="77" t="s">
        <v>1134</v>
      </c>
      <c r="B385" s="77" t="s">
        <v>1135</v>
      </c>
      <c r="C385" s="10" t="s">
        <v>42</v>
      </c>
      <c r="D385" s="103">
        <v>0</v>
      </c>
      <c r="E385" s="70">
        <v>2496.1538461538466</v>
      </c>
    </row>
    <row r="386" spans="1:5">
      <c r="A386" s="75" t="s">
        <v>1136</v>
      </c>
      <c r="B386" s="75" t="s">
        <v>1137</v>
      </c>
      <c r="C386" s="97" t="s">
        <v>42</v>
      </c>
      <c r="D386" s="102">
        <v>0</v>
      </c>
      <c r="E386" s="99">
        <v>126.92307692307695</v>
      </c>
    </row>
    <row r="387" spans="1:5">
      <c r="A387" s="77" t="s">
        <v>1138</v>
      </c>
      <c r="B387" s="77" t="s">
        <v>1139</v>
      </c>
      <c r="C387" s="10" t="s">
        <v>42</v>
      </c>
      <c r="D387" s="103">
        <v>0</v>
      </c>
      <c r="E387" s="70">
        <v>253.8461538461539</v>
      </c>
    </row>
    <row r="388" spans="1:5">
      <c r="A388" s="75" t="s">
        <v>1140</v>
      </c>
      <c r="B388" s="75" t="s">
        <v>1141</v>
      </c>
      <c r="C388" s="97" t="s">
        <v>42</v>
      </c>
      <c r="D388" s="102">
        <v>0</v>
      </c>
      <c r="E388" s="99">
        <v>634.61538461538476</v>
      </c>
    </row>
    <row r="389" spans="1:5">
      <c r="A389" s="77" t="s">
        <v>1142</v>
      </c>
      <c r="B389" s="77" t="s">
        <v>1143</v>
      </c>
      <c r="C389" s="10" t="s">
        <v>42</v>
      </c>
      <c r="D389" s="103">
        <v>0</v>
      </c>
      <c r="E389" s="70">
        <v>1269.2307692307695</v>
      </c>
    </row>
    <row r="390" spans="1:5">
      <c r="A390" s="75" t="s">
        <v>1144</v>
      </c>
      <c r="B390" s="75" t="s">
        <v>1145</v>
      </c>
      <c r="C390" s="97" t="s">
        <v>42</v>
      </c>
      <c r="D390" s="102">
        <v>0</v>
      </c>
      <c r="E390" s="99">
        <v>2538.461538461539</v>
      </c>
    </row>
    <row r="391" spans="1:5">
      <c r="A391" s="128" t="s">
        <v>1146</v>
      </c>
      <c r="B391" s="128" t="s">
        <v>1147</v>
      </c>
      <c r="C391" s="10" t="s">
        <v>42</v>
      </c>
      <c r="D391" s="103">
        <v>0</v>
      </c>
      <c r="E391" s="70">
        <v>0</v>
      </c>
    </row>
    <row r="392" spans="1:5">
      <c r="A392" s="75" t="s">
        <v>1148</v>
      </c>
      <c r="B392" s="75" t="s">
        <v>1149</v>
      </c>
      <c r="C392" s="97" t="s">
        <v>42</v>
      </c>
      <c r="D392" s="102">
        <v>0</v>
      </c>
      <c r="E392" s="99">
        <v>0.97307692307692306</v>
      </c>
    </row>
    <row r="393" spans="1:5">
      <c r="A393" s="77" t="s">
        <v>1150</v>
      </c>
      <c r="B393" s="77" t="s">
        <v>1151</v>
      </c>
      <c r="C393" s="10" t="s">
        <v>42</v>
      </c>
      <c r="D393" s="103">
        <v>0</v>
      </c>
      <c r="E393" s="70">
        <v>1.0153846153846153</v>
      </c>
    </row>
    <row r="394" spans="1:5">
      <c r="A394" s="75" t="s">
        <v>1152</v>
      </c>
      <c r="B394" s="75" t="s">
        <v>1153</v>
      </c>
      <c r="C394" s="97" t="s">
        <v>42</v>
      </c>
      <c r="D394" s="102">
        <v>0</v>
      </c>
      <c r="E394" s="99">
        <v>1.2269230769230768</v>
      </c>
    </row>
    <row r="395" spans="1:5">
      <c r="A395" s="77" t="s">
        <v>1154</v>
      </c>
      <c r="B395" s="77" t="s">
        <v>1155</v>
      </c>
      <c r="C395" s="10" t="s">
        <v>42</v>
      </c>
      <c r="D395" s="103">
        <v>0</v>
      </c>
      <c r="E395" s="70">
        <v>1.0153846153846153</v>
      </c>
    </row>
    <row r="396" spans="1:5">
      <c r="A396" s="75" t="s">
        <v>1156</v>
      </c>
      <c r="B396" s="75" t="s">
        <v>1157</v>
      </c>
      <c r="C396" s="97" t="s">
        <v>42</v>
      </c>
      <c r="D396" s="102">
        <v>0</v>
      </c>
      <c r="E396" s="99">
        <v>1.1000000000000001</v>
      </c>
    </row>
    <row r="397" spans="1:5">
      <c r="A397" s="77" t="s">
        <v>1158</v>
      </c>
      <c r="B397" s="77" t="s">
        <v>1159</v>
      </c>
      <c r="C397" s="10" t="s">
        <v>42</v>
      </c>
      <c r="D397" s="103">
        <v>0</v>
      </c>
      <c r="E397" s="70">
        <v>1.2692307692307689</v>
      </c>
    </row>
    <row r="398" spans="1:5">
      <c r="A398" s="75" t="s">
        <v>1160</v>
      </c>
      <c r="B398" s="75" t="s">
        <v>1161</v>
      </c>
      <c r="C398" s="97" t="s">
        <v>42</v>
      </c>
      <c r="D398" s="102">
        <v>0</v>
      </c>
      <c r="E398" s="99">
        <v>1.1000000000000001</v>
      </c>
    </row>
    <row r="399" spans="1:5">
      <c r="A399" s="77" t="s">
        <v>1162</v>
      </c>
      <c r="B399" s="77" t="s">
        <v>1163</v>
      </c>
      <c r="C399" s="10" t="s">
        <v>42</v>
      </c>
      <c r="D399" s="103">
        <v>0</v>
      </c>
      <c r="E399" s="70">
        <v>1.1423076923076925</v>
      </c>
    </row>
    <row r="400" spans="1:5">
      <c r="A400" s="75" t="s">
        <v>1164</v>
      </c>
      <c r="B400" s="75" t="s">
        <v>1165</v>
      </c>
      <c r="C400" s="97" t="s">
        <v>42</v>
      </c>
      <c r="D400" s="102">
        <v>0</v>
      </c>
      <c r="E400" s="99">
        <v>1.3115384615384613</v>
      </c>
    </row>
    <row r="401" spans="1:5">
      <c r="A401" s="77" t="s">
        <v>1166</v>
      </c>
      <c r="B401" s="77" t="s">
        <v>1167</v>
      </c>
      <c r="C401" s="10" t="s">
        <v>42</v>
      </c>
      <c r="D401" s="103">
        <v>0</v>
      </c>
      <c r="E401" s="70">
        <v>1.1423076923076925</v>
      </c>
    </row>
    <row r="402" spans="1:5">
      <c r="A402" s="75" t="s">
        <v>1168</v>
      </c>
      <c r="B402" s="75" t="s">
        <v>1169</v>
      </c>
      <c r="C402" s="97" t="s">
        <v>42</v>
      </c>
      <c r="D402" s="102">
        <v>0</v>
      </c>
      <c r="E402" s="99">
        <v>1.1846153846153848</v>
      </c>
    </row>
    <row r="403" spans="1:5">
      <c r="A403" s="77" t="s">
        <v>1170</v>
      </c>
      <c r="B403" s="77" t="s">
        <v>1171</v>
      </c>
      <c r="C403" s="10" t="s">
        <v>42</v>
      </c>
      <c r="D403" s="103">
        <v>0</v>
      </c>
      <c r="E403" s="70">
        <v>1.3961538461538461</v>
      </c>
    </row>
    <row r="404" spans="1:5">
      <c r="A404" s="129" t="s">
        <v>1172</v>
      </c>
      <c r="B404" s="129" t="s">
        <v>1173</v>
      </c>
      <c r="C404" s="97" t="s">
        <v>42</v>
      </c>
      <c r="D404" s="102">
        <v>0</v>
      </c>
      <c r="E404" s="99">
        <v>0</v>
      </c>
    </row>
    <row r="405" spans="1:5">
      <c r="A405" s="77" t="s">
        <v>1174</v>
      </c>
      <c r="B405" s="77" t="s">
        <v>1175</v>
      </c>
      <c r="C405" s="10" t="s">
        <v>42</v>
      </c>
      <c r="D405" s="103">
        <v>0</v>
      </c>
      <c r="E405" s="70">
        <v>103.65384615384615</v>
      </c>
    </row>
    <row r="406" spans="1:5">
      <c r="A406" s="75" t="s">
        <v>1176</v>
      </c>
      <c r="B406" s="75" t="s">
        <v>1177</v>
      </c>
      <c r="C406" s="97" t="s">
        <v>42</v>
      </c>
      <c r="D406" s="102">
        <v>0</v>
      </c>
      <c r="E406" s="99">
        <v>207.30769230769229</v>
      </c>
    </row>
    <row r="407" spans="1:5">
      <c r="A407" s="77" t="s">
        <v>1178</v>
      </c>
      <c r="B407" s="77" t="s">
        <v>1179</v>
      </c>
      <c r="C407" s="10" t="s">
        <v>42</v>
      </c>
      <c r="D407" s="103">
        <v>0</v>
      </c>
      <c r="E407" s="70">
        <v>518.26923076923072</v>
      </c>
    </row>
    <row r="408" spans="1:5">
      <c r="A408" s="75" t="s">
        <v>1180</v>
      </c>
      <c r="B408" s="75" t="s">
        <v>1181</v>
      </c>
      <c r="C408" s="97" t="s">
        <v>42</v>
      </c>
      <c r="D408" s="102">
        <v>0</v>
      </c>
      <c r="E408" s="99">
        <v>1036.5384615384614</v>
      </c>
    </row>
    <row r="409" spans="1:5">
      <c r="A409" s="77" t="s">
        <v>1182</v>
      </c>
      <c r="B409" s="77" t="s">
        <v>1183</v>
      </c>
      <c r="C409" s="10" t="s">
        <v>42</v>
      </c>
      <c r="D409" s="103">
        <v>0</v>
      </c>
      <c r="E409" s="70">
        <v>2073.0769230769229</v>
      </c>
    </row>
    <row r="410" spans="1:5">
      <c r="A410" s="75" t="s">
        <v>1184</v>
      </c>
      <c r="B410" s="75" t="s">
        <v>1185</v>
      </c>
      <c r="C410" s="97" t="s">
        <v>42</v>
      </c>
      <c r="D410" s="102">
        <v>0</v>
      </c>
      <c r="E410" s="99">
        <v>105.76923076923076</v>
      </c>
    </row>
    <row r="411" spans="1:5">
      <c r="A411" s="77" t="s">
        <v>1186</v>
      </c>
      <c r="B411" s="77" t="s">
        <v>1187</v>
      </c>
      <c r="C411" s="10" t="s">
        <v>42</v>
      </c>
      <c r="D411" s="103">
        <v>0</v>
      </c>
      <c r="E411" s="70">
        <v>211.53846153846152</v>
      </c>
    </row>
    <row r="412" spans="1:5">
      <c r="A412" s="75" t="s">
        <v>1188</v>
      </c>
      <c r="B412" s="75" t="s">
        <v>1189</v>
      </c>
      <c r="C412" s="97" t="s">
        <v>42</v>
      </c>
      <c r="D412" s="102">
        <v>0</v>
      </c>
      <c r="E412" s="99">
        <v>528.84615384615381</v>
      </c>
    </row>
    <row r="413" spans="1:5">
      <c r="A413" s="77" t="s">
        <v>1190</v>
      </c>
      <c r="B413" s="77" t="s">
        <v>1191</v>
      </c>
      <c r="C413" s="10" t="s">
        <v>42</v>
      </c>
      <c r="D413" s="103">
        <v>0</v>
      </c>
      <c r="E413" s="70">
        <v>1057.6923076923076</v>
      </c>
    </row>
    <row r="414" spans="1:5">
      <c r="A414" s="75" t="s">
        <v>1192</v>
      </c>
      <c r="B414" s="75" t="s">
        <v>1193</v>
      </c>
      <c r="C414" s="97" t="s">
        <v>42</v>
      </c>
      <c r="D414" s="102">
        <v>0</v>
      </c>
      <c r="E414" s="99">
        <v>2115.3846153846152</v>
      </c>
    </row>
    <row r="415" spans="1:5">
      <c r="A415" s="77" t="s">
        <v>1194</v>
      </c>
      <c r="B415" s="77" t="s">
        <v>1195</v>
      </c>
      <c r="C415" s="10" t="s">
        <v>42</v>
      </c>
      <c r="D415" s="103">
        <v>0</v>
      </c>
      <c r="E415" s="70">
        <v>110</v>
      </c>
    </row>
    <row r="416" spans="1:5">
      <c r="A416" s="75" t="s">
        <v>1196</v>
      </c>
      <c r="B416" s="75" t="s">
        <v>1197</v>
      </c>
      <c r="C416" s="97" t="s">
        <v>42</v>
      </c>
      <c r="D416" s="102">
        <v>0</v>
      </c>
      <c r="E416" s="99">
        <v>220</v>
      </c>
    </row>
    <row r="417" spans="1:5">
      <c r="A417" s="77" t="s">
        <v>1198</v>
      </c>
      <c r="B417" s="77" t="s">
        <v>1199</v>
      </c>
      <c r="C417" s="10" t="s">
        <v>42</v>
      </c>
      <c r="D417" s="103">
        <v>0</v>
      </c>
      <c r="E417" s="70">
        <v>550</v>
      </c>
    </row>
    <row r="418" spans="1:5">
      <c r="A418" s="75" t="s">
        <v>1200</v>
      </c>
      <c r="B418" s="75" t="s">
        <v>1201</v>
      </c>
      <c r="C418" s="97" t="s">
        <v>42</v>
      </c>
      <c r="D418" s="102">
        <v>0</v>
      </c>
      <c r="E418" s="99">
        <v>1100</v>
      </c>
    </row>
    <row r="419" spans="1:5">
      <c r="A419" s="77" t="s">
        <v>1202</v>
      </c>
      <c r="B419" s="77" t="s">
        <v>1203</v>
      </c>
      <c r="C419" s="10" t="s">
        <v>42</v>
      </c>
      <c r="D419" s="103">
        <v>0</v>
      </c>
      <c r="E419" s="70">
        <v>2200</v>
      </c>
    </row>
    <row r="420" spans="1:5">
      <c r="A420" s="129" t="s">
        <v>1204</v>
      </c>
      <c r="B420" s="129" t="s">
        <v>1205</v>
      </c>
      <c r="C420" s="97" t="s">
        <v>42</v>
      </c>
      <c r="D420" s="102">
        <v>0</v>
      </c>
      <c r="E420" s="99">
        <v>0</v>
      </c>
    </row>
    <row r="421" spans="1:5">
      <c r="A421" s="77" t="s">
        <v>1206</v>
      </c>
      <c r="B421" s="77" t="s">
        <v>1207</v>
      </c>
      <c r="C421" s="10" t="s">
        <v>42</v>
      </c>
      <c r="D421" s="103">
        <v>0</v>
      </c>
      <c r="E421" s="70">
        <v>3.1730769230769229</v>
      </c>
    </row>
    <row r="422" spans="1:5">
      <c r="A422" s="75" t="s">
        <v>1208</v>
      </c>
      <c r="B422" s="75" t="s">
        <v>1209</v>
      </c>
      <c r="C422" s="97" t="s">
        <v>42</v>
      </c>
      <c r="D422" s="102">
        <v>0</v>
      </c>
      <c r="E422" s="99">
        <v>7.5307692307692307</v>
      </c>
    </row>
    <row r="423" spans="1:5">
      <c r="A423" s="77" t="s">
        <v>1210</v>
      </c>
      <c r="B423" s="77" t="s">
        <v>1211</v>
      </c>
      <c r="C423" s="10" t="s">
        <v>42</v>
      </c>
      <c r="D423" s="103">
        <v>0</v>
      </c>
      <c r="E423" s="70">
        <v>8.7576923076923059</v>
      </c>
    </row>
    <row r="424" spans="1:5">
      <c r="A424" s="75" t="s">
        <v>1212</v>
      </c>
      <c r="B424" s="75" t="s">
        <v>1213</v>
      </c>
      <c r="C424" s="97" t="s">
        <v>42</v>
      </c>
      <c r="D424" s="102">
        <v>0</v>
      </c>
      <c r="E424" s="99">
        <v>11.634615384615383</v>
      </c>
    </row>
    <row r="425" spans="1:5">
      <c r="A425" s="77" t="s">
        <v>1214</v>
      </c>
      <c r="B425" s="77" t="s">
        <v>1215</v>
      </c>
      <c r="C425" s="10" t="s">
        <v>42</v>
      </c>
      <c r="D425" s="103">
        <v>0</v>
      </c>
      <c r="E425" s="70">
        <v>49.58461538461539</v>
      </c>
    </row>
    <row r="426" spans="1:5">
      <c r="A426" s="75" t="s">
        <v>1216</v>
      </c>
      <c r="B426" s="75" t="s">
        <v>1217</v>
      </c>
      <c r="C426" s="97" t="s">
        <v>42</v>
      </c>
      <c r="D426" s="102">
        <v>0</v>
      </c>
      <c r="E426" s="99">
        <v>119.13846153846153</v>
      </c>
    </row>
    <row r="427" spans="1:5">
      <c r="A427" s="77" t="s">
        <v>1218</v>
      </c>
      <c r="B427" s="77" t="s">
        <v>1219</v>
      </c>
      <c r="C427" s="10" t="s">
        <v>42</v>
      </c>
      <c r="D427" s="103">
        <v>0</v>
      </c>
      <c r="E427" s="70">
        <v>3.4692307692307689</v>
      </c>
    </row>
    <row r="428" spans="1:5">
      <c r="A428" s="75" t="s">
        <v>1220</v>
      </c>
      <c r="B428" s="75" t="s">
        <v>1221</v>
      </c>
      <c r="C428" s="97" t="s">
        <v>42</v>
      </c>
      <c r="D428" s="102">
        <v>0</v>
      </c>
      <c r="E428" s="99">
        <v>8.25</v>
      </c>
    </row>
    <row r="429" spans="1:5">
      <c r="A429" s="77" t="s">
        <v>1222</v>
      </c>
      <c r="B429" s="77" t="s">
        <v>1223</v>
      </c>
      <c r="C429" s="10" t="s">
        <v>42</v>
      </c>
      <c r="D429" s="103">
        <v>0</v>
      </c>
      <c r="E429" s="70">
        <v>9.5615384615384595</v>
      </c>
    </row>
    <row r="430" spans="1:5">
      <c r="A430" s="75" t="s">
        <v>1224</v>
      </c>
      <c r="B430" s="75" t="s">
        <v>1225</v>
      </c>
      <c r="C430" s="97" t="s">
        <v>42</v>
      </c>
      <c r="D430" s="102">
        <v>0</v>
      </c>
      <c r="E430" s="99">
        <v>12.734615384615385</v>
      </c>
    </row>
    <row r="431" spans="1:5">
      <c r="A431" s="77" t="s">
        <v>1226</v>
      </c>
      <c r="B431" s="77" t="s">
        <v>1227</v>
      </c>
      <c r="C431" s="10" t="s">
        <v>42</v>
      </c>
      <c r="D431" s="103">
        <v>0</v>
      </c>
      <c r="E431" s="70">
        <v>54.280769230769231</v>
      </c>
    </row>
    <row r="432" spans="1:5">
      <c r="A432" s="75" t="s">
        <v>1228</v>
      </c>
      <c r="B432" s="75" t="s">
        <v>1229</v>
      </c>
      <c r="C432" s="97" t="s">
        <v>42</v>
      </c>
      <c r="D432" s="102">
        <v>0</v>
      </c>
      <c r="E432" s="99">
        <v>130.51923076923077</v>
      </c>
    </row>
    <row r="433" spans="1:5">
      <c r="A433" s="128" t="s">
        <v>1230</v>
      </c>
      <c r="B433" s="128" t="s">
        <v>1231</v>
      </c>
      <c r="C433" s="10" t="s">
        <v>42</v>
      </c>
      <c r="D433" s="103">
        <v>0</v>
      </c>
      <c r="E433" s="70">
        <v>0</v>
      </c>
    </row>
    <row r="434" spans="1:5">
      <c r="A434" s="75" t="s">
        <v>1232</v>
      </c>
      <c r="B434" s="75" t="s">
        <v>1233</v>
      </c>
      <c r="C434" s="97" t="s">
        <v>42</v>
      </c>
      <c r="D434" s="102">
        <v>0</v>
      </c>
      <c r="E434" s="99">
        <v>2.0730769230769233</v>
      </c>
    </row>
    <row r="435" spans="1:5">
      <c r="A435" s="77" t="s">
        <v>1234</v>
      </c>
      <c r="B435" s="77" t="s">
        <v>1235</v>
      </c>
      <c r="C435" s="10" t="s">
        <v>42</v>
      </c>
      <c r="D435" s="103">
        <v>0</v>
      </c>
      <c r="E435" s="70">
        <v>4.865384615384615</v>
      </c>
    </row>
    <row r="436" spans="1:5">
      <c r="A436" s="75" t="s">
        <v>1236</v>
      </c>
      <c r="B436" s="75" t="s">
        <v>1237</v>
      </c>
      <c r="C436" s="97" t="s">
        <v>42</v>
      </c>
      <c r="D436" s="102">
        <v>0</v>
      </c>
      <c r="E436" s="99">
        <v>5.6269230769230774</v>
      </c>
    </row>
    <row r="437" spans="1:5">
      <c r="A437" s="77" t="s">
        <v>1238</v>
      </c>
      <c r="B437" s="77" t="s">
        <v>1239</v>
      </c>
      <c r="C437" s="10" t="s">
        <v>42</v>
      </c>
      <c r="D437" s="103">
        <v>0</v>
      </c>
      <c r="E437" s="70">
        <v>7.4461538461538455</v>
      </c>
    </row>
    <row r="438" spans="1:5">
      <c r="A438" s="75" t="s">
        <v>1240</v>
      </c>
      <c r="B438" s="75" t="s">
        <v>1241</v>
      </c>
      <c r="C438" s="97" t="s">
        <v>42</v>
      </c>
      <c r="D438" s="102">
        <v>0</v>
      </c>
      <c r="E438" s="99">
        <v>31.603846153846156</v>
      </c>
    </row>
    <row r="439" spans="1:5">
      <c r="A439" s="77" t="s">
        <v>1242</v>
      </c>
      <c r="B439" s="77" t="s">
        <v>1243</v>
      </c>
      <c r="C439" s="10" t="s">
        <v>42</v>
      </c>
      <c r="D439" s="103">
        <v>0</v>
      </c>
      <c r="E439" s="70">
        <v>75.857692307692304</v>
      </c>
    </row>
    <row r="440" spans="1:5">
      <c r="A440" s="75" t="s">
        <v>1244</v>
      </c>
      <c r="B440" s="75" t="s">
        <v>1245</v>
      </c>
      <c r="C440" s="97" t="s">
        <v>42</v>
      </c>
      <c r="D440" s="102">
        <v>0</v>
      </c>
      <c r="E440" s="99">
        <v>2.4538461538461536</v>
      </c>
    </row>
    <row r="441" spans="1:5">
      <c r="A441" s="77" t="s">
        <v>1246</v>
      </c>
      <c r="B441" s="77" t="s">
        <v>1247</v>
      </c>
      <c r="C441" s="10" t="s">
        <v>42</v>
      </c>
      <c r="D441" s="103">
        <v>0</v>
      </c>
      <c r="E441" s="70">
        <v>5.7115384615384617</v>
      </c>
    </row>
    <row r="442" spans="1:5">
      <c r="A442" s="75" t="s">
        <v>1248</v>
      </c>
      <c r="B442" s="75" t="s">
        <v>1249</v>
      </c>
      <c r="C442" s="97" t="s">
        <v>42</v>
      </c>
      <c r="D442" s="102">
        <v>0</v>
      </c>
      <c r="E442" s="99">
        <v>6.6423076923076927</v>
      </c>
    </row>
    <row r="443" spans="1:5">
      <c r="A443" s="77" t="s">
        <v>1250</v>
      </c>
      <c r="B443" s="77" t="s">
        <v>1251</v>
      </c>
      <c r="C443" s="10" t="s">
        <v>42</v>
      </c>
      <c r="D443" s="103">
        <v>0</v>
      </c>
      <c r="E443" s="70">
        <v>8.842307692307692</v>
      </c>
    </row>
    <row r="444" spans="1:5">
      <c r="A444" s="75" t="s">
        <v>1252</v>
      </c>
      <c r="B444" s="75" t="s">
        <v>1253</v>
      </c>
      <c r="C444" s="97" t="s">
        <v>42</v>
      </c>
      <c r="D444" s="102">
        <v>0</v>
      </c>
      <c r="E444" s="99">
        <v>37.484615384615381</v>
      </c>
    </row>
    <row r="445" spans="1:5">
      <c r="A445" s="77" t="s">
        <v>1254</v>
      </c>
      <c r="B445" s="77" t="s">
        <v>1255</v>
      </c>
      <c r="C445" s="10" t="s">
        <v>42</v>
      </c>
      <c r="D445" s="103">
        <v>0</v>
      </c>
      <c r="E445" s="70">
        <v>90.073076923076925</v>
      </c>
    </row>
    <row r="446" spans="1:5">
      <c r="A446" s="75" t="s">
        <v>1256</v>
      </c>
      <c r="B446" s="75" t="s">
        <v>1257</v>
      </c>
      <c r="C446" s="97" t="s">
        <v>42</v>
      </c>
      <c r="D446" s="102">
        <v>0</v>
      </c>
      <c r="E446" s="99">
        <v>21.45</v>
      </c>
    </row>
    <row r="447" spans="1:5">
      <c r="A447" s="77" t="s">
        <v>1258</v>
      </c>
      <c r="B447" s="77" t="s">
        <v>1259</v>
      </c>
      <c r="C447" s="10" t="s">
        <v>42</v>
      </c>
      <c r="D447" s="103">
        <v>0</v>
      </c>
      <c r="E447" s="70">
        <v>41.969230769230762</v>
      </c>
    </row>
    <row r="448" spans="1:5">
      <c r="A448" s="75" t="s">
        <v>1260</v>
      </c>
      <c r="B448" s="75" t="s">
        <v>1261</v>
      </c>
      <c r="C448" s="97" t="s">
        <v>42</v>
      </c>
      <c r="D448" s="102">
        <v>0</v>
      </c>
      <c r="E448" s="99">
        <v>100.86153846153846</v>
      </c>
    </row>
    <row r="449" spans="1:5">
      <c r="A449" s="5" t="s">
        <v>749</v>
      </c>
      <c r="B449" s="5" t="s">
        <v>1262</v>
      </c>
      <c r="C449" s="10" t="s">
        <v>42</v>
      </c>
      <c r="D449" s="103">
        <v>0</v>
      </c>
      <c r="E449" s="70">
        <v>0</v>
      </c>
    </row>
    <row r="450" spans="1:5">
      <c r="A450" s="113" t="s">
        <v>306</v>
      </c>
      <c r="B450" s="113" t="s">
        <v>1263</v>
      </c>
      <c r="C450" s="97" t="s">
        <v>42</v>
      </c>
      <c r="D450" s="102">
        <v>0</v>
      </c>
      <c r="E450" s="99">
        <v>34.695157894736845</v>
      </c>
    </row>
    <row r="451" spans="1:5">
      <c r="A451" s="18" t="s">
        <v>888</v>
      </c>
      <c r="B451" s="18" t="s">
        <v>1264</v>
      </c>
      <c r="C451" s="10" t="s">
        <v>42</v>
      </c>
      <c r="D451" s="103">
        <v>0</v>
      </c>
      <c r="E451" s="70">
        <v>37.263157894736842</v>
      </c>
    </row>
    <row r="452" spans="1:5">
      <c r="A452" s="113" t="s">
        <v>309</v>
      </c>
      <c r="B452" s="113" t="s">
        <v>1265</v>
      </c>
      <c r="C452" s="97" t="s">
        <v>42</v>
      </c>
      <c r="D452" s="102">
        <v>0</v>
      </c>
      <c r="E452" s="99">
        <v>21.652631578947371</v>
      </c>
    </row>
    <row r="453" spans="1:5">
      <c r="A453" s="18" t="s">
        <v>310</v>
      </c>
      <c r="B453" s="18" t="s">
        <v>299</v>
      </c>
      <c r="C453" s="10" t="s">
        <v>42</v>
      </c>
      <c r="D453" s="103">
        <v>0</v>
      </c>
      <c r="E453" s="70">
        <v>4.5852631578947367</v>
      </c>
    </row>
    <row r="454" spans="1:5">
      <c r="A454" s="113" t="s">
        <v>313</v>
      </c>
      <c r="B454" s="113" t="s">
        <v>1266</v>
      </c>
      <c r="C454" s="97" t="s">
        <v>42</v>
      </c>
      <c r="D454" s="102">
        <v>0</v>
      </c>
      <c r="E454" s="99">
        <v>2.5473684210526319</v>
      </c>
    </row>
    <row r="455" spans="1:5">
      <c r="A455" s="19" t="s">
        <v>751</v>
      </c>
      <c r="B455" s="19" t="s">
        <v>64</v>
      </c>
      <c r="C455" s="10" t="s">
        <v>42</v>
      </c>
      <c r="D455" s="103">
        <v>0</v>
      </c>
      <c r="E455" s="70">
        <v>0</v>
      </c>
    </row>
    <row r="456" spans="1:5">
      <c r="A456" s="119" t="s">
        <v>389</v>
      </c>
      <c r="B456" s="119" t="s">
        <v>501</v>
      </c>
      <c r="C456" s="97" t="s">
        <v>42</v>
      </c>
      <c r="D456" s="102">
        <v>0</v>
      </c>
      <c r="E456" s="99" t="e">
        <v>#N/A</v>
      </c>
    </row>
    <row r="457" spans="1:5">
      <c r="A457" s="20" t="s">
        <v>390</v>
      </c>
      <c r="B457" s="20" t="s">
        <v>500</v>
      </c>
      <c r="C457" s="10" t="s">
        <v>42</v>
      </c>
      <c r="D457" s="103">
        <v>0</v>
      </c>
      <c r="E457" s="70" t="e">
        <v>#N/A</v>
      </c>
    </row>
    <row r="458" spans="1:5">
      <c r="A458" s="119" t="s">
        <v>391</v>
      </c>
      <c r="B458" s="119" t="s">
        <v>499</v>
      </c>
      <c r="C458" s="97" t="s">
        <v>42</v>
      </c>
      <c r="D458" s="102">
        <v>0</v>
      </c>
      <c r="E458" s="99" t="e">
        <v>#N/A</v>
      </c>
    </row>
    <row r="459" spans="1:5">
      <c r="A459" s="20" t="s">
        <v>392</v>
      </c>
      <c r="B459" s="20" t="s">
        <v>498</v>
      </c>
      <c r="C459" s="10" t="s">
        <v>42</v>
      </c>
      <c r="D459" s="103">
        <v>0</v>
      </c>
      <c r="E459" s="70" t="e">
        <v>#N/A</v>
      </c>
    </row>
    <row r="460" spans="1:5">
      <c r="A460" s="119" t="s">
        <v>393</v>
      </c>
      <c r="B460" s="119" t="s">
        <v>497</v>
      </c>
      <c r="C460" s="97" t="s">
        <v>42</v>
      </c>
      <c r="D460" s="102">
        <v>0</v>
      </c>
      <c r="E460" s="99" t="e">
        <v>#N/A</v>
      </c>
    </row>
    <row r="461" spans="1:5">
      <c r="A461" s="20" t="s">
        <v>394</v>
      </c>
      <c r="B461" s="20" t="s">
        <v>494</v>
      </c>
      <c r="C461" s="10" t="s">
        <v>42</v>
      </c>
      <c r="D461" s="103">
        <v>0</v>
      </c>
      <c r="E461" s="70">
        <v>13.473684210526319</v>
      </c>
    </row>
    <row r="462" spans="1:5">
      <c r="A462" s="119" t="s">
        <v>395</v>
      </c>
      <c r="B462" s="119" t="s">
        <v>493</v>
      </c>
      <c r="C462" s="97" t="s">
        <v>42</v>
      </c>
      <c r="D462" s="102">
        <v>0</v>
      </c>
      <c r="E462" s="99" t="e">
        <v>#N/A</v>
      </c>
    </row>
    <row r="463" spans="1:5">
      <c r="A463" s="20" t="s">
        <v>396</v>
      </c>
      <c r="B463" s="20" t="s">
        <v>496</v>
      </c>
      <c r="C463" s="10" t="s">
        <v>42</v>
      </c>
      <c r="D463" s="103">
        <v>0</v>
      </c>
      <c r="E463" s="70" t="e">
        <v>#N/A</v>
      </c>
    </row>
    <row r="464" spans="1:5">
      <c r="A464" s="119" t="s">
        <v>397</v>
      </c>
      <c r="B464" s="119" t="s">
        <v>495</v>
      </c>
      <c r="C464" s="97" t="s">
        <v>42</v>
      </c>
      <c r="D464" s="102">
        <v>0</v>
      </c>
      <c r="E464" s="99" t="e">
        <v>#N/A</v>
      </c>
    </row>
    <row r="465" spans="1:5">
      <c r="A465" s="20" t="s">
        <v>394</v>
      </c>
      <c r="B465" s="20" t="s">
        <v>494</v>
      </c>
      <c r="C465" s="10" t="s">
        <v>42</v>
      </c>
      <c r="D465" s="103">
        <v>0</v>
      </c>
      <c r="E465" s="70">
        <v>13.473684210526319</v>
      </c>
    </row>
    <row r="466" spans="1:5">
      <c r="A466" s="119" t="s">
        <v>395</v>
      </c>
      <c r="B466" s="119" t="s">
        <v>493</v>
      </c>
      <c r="C466" s="97" t="s">
        <v>42</v>
      </c>
      <c r="D466" s="102">
        <v>0</v>
      </c>
      <c r="E466" s="99" t="e">
        <v>#N/A</v>
      </c>
    </row>
    <row r="467" spans="1:5">
      <c r="A467" s="20" t="s">
        <v>356</v>
      </c>
      <c r="B467" s="20" t="s">
        <v>357</v>
      </c>
      <c r="C467" s="10" t="s">
        <v>42</v>
      </c>
      <c r="D467" s="103">
        <v>0</v>
      </c>
      <c r="E467" s="70">
        <v>2.1052631578947367</v>
      </c>
    </row>
    <row r="468" spans="1:5">
      <c r="A468" s="117" t="s">
        <v>752</v>
      </c>
      <c r="B468" s="117" t="s">
        <v>59</v>
      </c>
      <c r="C468" s="118"/>
      <c r="D468" s="105"/>
      <c r="E468" s="106"/>
    </row>
    <row r="469" spans="1:5">
      <c r="A469" s="20" t="s">
        <v>916</v>
      </c>
      <c r="B469" s="20" t="s">
        <v>920</v>
      </c>
      <c r="C469" s="10" t="s">
        <v>42</v>
      </c>
      <c r="D469" s="103">
        <v>0</v>
      </c>
      <c r="E469" s="70">
        <v>9382.8070175438606</v>
      </c>
    </row>
    <row r="470" spans="1:5">
      <c r="A470" s="119" t="s">
        <v>917</v>
      </c>
      <c r="B470" s="119" t="s">
        <v>921</v>
      </c>
      <c r="C470" s="97" t="s">
        <v>42</v>
      </c>
      <c r="D470" s="102">
        <v>0</v>
      </c>
      <c r="E470" s="99">
        <v>12142.456140350878</v>
      </c>
    </row>
    <row r="471" spans="1:5">
      <c r="A471" s="20" t="s">
        <v>918</v>
      </c>
      <c r="B471" s="20" t="s">
        <v>922</v>
      </c>
      <c r="C471" s="10" t="s">
        <v>42</v>
      </c>
      <c r="D471" s="103">
        <v>0</v>
      </c>
      <c r="E471" s="70">
        <v>16281.929824561406</v>
      </c>
    </row>
    <row r="472" spans="1:5">
      <c r="A472" s="119" t="s">
        <v>919</v>
      </c>
      <c r="B472" s="119" t="s">
        <v>923</v>
      </c>
      <c r="C472" s="97" t="s">
        <v>42</v>
      </c>
      <c r="D472" s="102">
        <v>0</v>
      </c>
      <c r="E472" s="99">
        <v>22629.122807017546</v>
      </c>
    </row>
    <row r="473" spans="1:5">
      <c r="A473" s="20" t="s">
        <v>753</v>
      </c>
      <c r="B473" s="19" t="s">
        <v>420</v>
      </c>
      <c r="C473" s="10"/>
      <c r="D473" s="103"/>
      <c r="E473" s="70"/>
    </row>
    <row r="474" spans="1:5">
      <c r="A474" s="113" t="s">
        <v>421</v>
      </c>
      <c r="B474" s="114" t="s">
        <v>422</v>
      </c>
      <c r="C474" s="97" t="s">
        <v>42</v>
      </c>
      <c r="D474" s="102">
        <v>0</v>
      </c>
      <c r="E474" s="99">
        <v>21500.350877192985</v>
      </c>
    </row>
    <row r="475" spans="1:5">
      <c r="A475" s="18" t="s">
        <v>423</v>
      </c>
      <c r="B475" s="11" t="s">
        <v>424</v>
      </c>
      <c r="C475" s="10" t="s">
        <v>42</v>
      </c>
      <c r="D475" s="103">
        <v>0</v>
      </c>
      <c r="E475" s="70">
        <v>26516</v>
      </c>
    </row>
    <row r="476" spans="1:5">
      <c r="A476" s="95" t="s">
        <v>853</v>
      </c>
      <c r="B476" s="96" t="s">
        <v>677</v>
      </c>
      <c r="C476" s="97"/>
      <c r="D476" s="98"/>
      <c r="E476" s="99"/>
    </row>
    <row r="477" spans="1:5">
      <c r="A477" s="19" t="s">
        <v>754</v>
      </c>
      <c r="B477" s="19" t="s">
        <v>522</v>
      </c>
      <c r="C477" s="54"/>
      <c r="D477" s="100"/>
      <c r="E477" s="71"/>
    </row>
    <row r="478" spans="1:5">
      <c r="A478" s="119" t="s">
        <v>776</v>
      </c>
      <c r="B478" s="119" t="s">
        <v>777</v>
      </c>
      <c r="C478" s="97" t="s">
        <v>42</v>
      </c>
      <c r="D478" s="102">
        <v>0</v>
      </c>
      <c r="E478" s="99">
        <v>1537.4689873323402</v>
      </c>
    </row>
    <row r="479" spans="1:5">
      <c r="A479" s="20" t="s">
        <v>778</v>
      </c>
      <c r="B479" s="20" t="s">
        <v>779</v>
      </c>
      <c r="C479" s="10" t="s">
        <v>42</v>
      </c>
      <c r="D479" s="103">
        <v>0</v>
      </c>
      <c r="E479" s="70">
        <v>1612.0742504902348</v>
      </c>
    </row>
    <row r="480" spans="1:5">
      <c r="A480" s="117" t="s">
        <v>755</v>
      </c>
      <c r="B480" s="117" t="s">
        <v>378</v>
      </c>
      <c r="C480" s="118"/>
      <c r="D480" s="105"/>
      <c r="E480" s="106"/>
    </row>
    <row r="481" spans="1:5">
      <c r="A481" s="20" t="s">
        <v>780</v>
      </c>
      <c r="B481" s="20" t="s">
        <v>781</v>
      </c>
      <c r="C481" s="10" t="s">
        <v>42</v>
      </c>
      <c r="D481" s="103">
        <v>0</v>
      </c>
      <c r="E481" s="70">
        <v>1670.8912165267868</v>
      </c>
    </row>
    <row r="482" spans="1:5">
      <c r="A482" s="119" t="s">
        <v>782</v>
      </c>
      <c r="B482" s="119" t="s">
        <v>783</v>
      </c>
      <c r="C482" s="97" t="s">
        <v>42</v>
      </c>
      <c r="D482" s="102">
        <v>0</v>
      </c>
      <c r="E482" s="99">
        <v>1745.4964796846816</v>
      </c>
    </row>
    <row r="483" spans="1:5">
      <c r="A483" s="20" t="s">
        <v>784</v>
      </c>
      <c r="B483" s="20" t="s">
        <v>785</v>
      </c>
      <c r="C483" s="10" t="s">
        <v>42</v>
      </c>
      <c r="D483" s="103">
        <v>0</v>
      </c>
      <c r="E483" s="70">
        <v>1800.646558122206</v>
      </c>
    </row>
    <row r="484" spans="1:5">
      <c r="A484" s="119" t="s">
        <v>786</v>
      </c>
      <c r="B484" s="119" t="s">
        <v>787</v>
      </c>
      <c r="C484" s="97" t="s">
        <v>42</v>
      </c>
      <c r="D484" s="102">
        <v>0</v>
      </c>
      <c r="E484" s="99">
        <v>1912.0570844379952</v>
      </c>
    </row>
    <row r="485" spans="1:5">
      <c r="A485" s="20" t="s">
        <v>788</v>
      </c>
      <c r="B485" s="20" t="s">
        <v>789</v>
      </c>
      <c r="C485" s="10" t="s">
        <v>42</v>
      </c>
      <c r="D485" s="103">
        <v>0</v>
      </c>
      <c r="E485" s="70">
        <v>2263.3690383167309</v>
      </c>
    </row>
    <row r="486" spans="1:5">
      <c r="A486" s="119" t="s">
        <v>790</v>
      </c>
      <c r="B486" s="119" t="s">
        <v>791</v>
      </c>
      <c r="C486" s="97" t="s">
        <v>42</v>
      </c>
      <c r="D486" s="102">
        <v>0</v>
      </c>
      <c r="E486" s="99">
        <v>2462.3164067377834</v>
      </c>
    </row>
    <row r="487" spans="1:5">
      <c r="A487" s="20" t="s">
        <v>792</v>
      </c>
      <c r="B487" s="20" t="s">
        <v>793</v>
      </c>
      <c r="C487" s="10" t="s">
        <v>42</v>
      </c>
      <c r="D487" s="103">
        <v>0</v>
      </c>
      <c r="E487" s="70">
        <v>2664.1697409600756</v>
      </c>
    </row>
    <row r="488" spans="1:5">
      <c r="A488" s="119" t="s">
        <v>794</v>
      </c>
      <c r="B488" s="119" t="s">
        <v>795</v>
      </c>
      <c r="C488" s="97" t="s">
        <v>42</v>
      </c>
      <c r="D488" s="102">
        <v>0</v>
      </c>
      <c r="E488" s="99">
        <v>2867.8788004941566</v>
      </c>
    </row>
    <row r="489" spans="1:5">
      <c r="A489" s="19" t="s">
        <v>756</v>
      </c>
      <c r="B489" s="19" t="s">
        <v>379</v>
      </c>
      <c r="C489" s="54"/>
      <c r="D489" s="100"/>
      <c r="E489" s="71"/>
    </row>
    <row r="490" spans="1:5">
      <c r="A490" s="119" t="s">
        <v>796</v>
      </c>
      <c r="B490" s="119" t="s">
        <v>797</v>
      </c>
      <c r="C490" s="97" t="s">
        <v>42</v>
      </c>
      <c r="D490" s="102">
        <v>0</v>
      </c>
      <c r="E490" s="99">
        <v>579.29824561403507</v>
      </c>
    </row>
    <row r="491" spans="1:5">
      <c r="A491" s="20" t="s">
        <v>399</v>
      </c>
      <c r="B491" s="20" t="s">
        <v>374</v>
      </c>
      <c r="C491" s="10" t="s">
        <v>42</v>
      </c>
      <c r="D491" s="103">
        <v>0</v>
      </c>
      <c r="E491" s="70">
        <v>531.40350877192986</v>
      </c>
    </row>
    <row r="492" spans="1:5">
      <c r="A492" s="119" t="s">
        <v>400</v>
      </c>
      <c r="B492" s="119" t="s">
        <v>375</v>
      </c>
      <c r="C492" s="97" t="s">
        <v>42</v>
      </c>
      <c r="D492" s="102">
        <v>0</v>
      </c>
      <c r="E492" s="99">
        <v>746.92982456140362</v>
      </c>
    </row>
    <row r="493" spans="1:5">
      <c r="A493" s="20" t="s">
        <v>401</v>
      </c>
      <c r="B493" s="20" t="s">
        <v>376</v>
      </c>
      <c r="C493" s="10" t="s">
        <v>42</v>
      </c>
      <c r="D493" s="103">
        <v>0</v>
      </c>
      <c r="E493" s="70">
        <v>1106.140350877193</v>
      </c>
    </row>
    <row r="494" spans="1:5">
      <c r="A494" s="119" t="s">
        <v>402</v>
      </c>
      <c r="B494" s="119" t="s">
        <v>377</v>
      </c>
      <c r="C494" s="97" t="s">
        <v>42</v>
      </c>
      <c r="D494" s="102">
        <v>0</v>
      </c>
      <c r="E494" s="99">
        <v>1441.4035087719301</v>
      </c>
    </row>
    <row r="495" spans="1:5">
      <c r="A495" s="60" t="s">
        <v>854</v>
      </c>
      <c r="B495" s="108" t="s">
        <v>678</v>
      </c>
      <c r="C495" s="10"/>
      <c r="D495" s="124"/>
      <c r="E495" s="70"/>
    </row>
    <row r="496" spans="1:5">
      <c r="A496" s="117" t="s">
        <v>757</v>
      </c>
      <c r="B496" s="117" t="s">
        <v>347</v>
      </c>
      <c r="C496" s="118"/>
      <c r="D496" s="105"/>
      <c r="E496" s="106"/>
    </row>
    <row r="497" spans="1:5">
      <c r="A497" s="65" t="s">
        <v>662</v>
      </c>
      <c r="B497" s="65" t="s">
        <v>663</v>
      </c>
      <c r="C497" s="15" t="s">
        <v>0</v>
      </c>
      <c r="D497" s="103">
        <v>0</v>
      </c>
      <c r="E497" s="70">
        <v>7882.1987647719307</v>
      </c>
    </row>
    <row r="498" spans="1:5">
      <c r="A498" s="130" t="s">
        <v>664</v>
      </c>
      <c r="B498" s="130" t="s">
        <v>665</v>
      </c>
      <c r="C498" s="101" t="s">
        <v>0</v>
      </c>
      <c r="D498" s="102">
        <v>0</v>
      </c>
      <c r="E498" s="99">
        <v>8721.7757192982463</v>
      </c>
    </row>
    <row r="499" spans="1:5">
      <c r="A499" s="65" t="s">
        <v>442</v>
      </c>
      <c r="B499" s="65" t="s">
        <v>666</v>
      </c>
      <c r="C499" s="15" t="s">
        <v>0</v>
      </c>
      <c r="D499" s="103">
        <v>0</v>
      </c>
      <c r="E499" s="70">
        <v>9732.2518063157895</v>
      </c>
    </row>
    <row r="500" spans="1:5">
      <c r="A500" s="130" t="s">
        <v>761</v>
      </c>
      <c r="B500" s="130" t="s">
        <v>348</v>
      </c>
      <c r="C500" s="101" t="s">
        <v>0</v>
      </c>
      <c r="D500" s="102">
        <v>0</v>
      </c>
      <c r="E500" s="99">
        <v>10451.950867368421</v>
      </c>
    </row>
    <row r="501" spans="1:5">
      <c r="A501" s="65" t="s">
        <v>667</v>
      </c>
      <c r="B501" s="65" t="s">
        <v>349</v>
      </c>
      <c r="C501" s="15" t="s">
        <v>0</v>
      </c>
      <c r="D501" s="103">
        <v>0</v>
      </c>
      <c r="E501" s="70">
        <v>11015.041824561406</v>
      </c>
    </row>
    <row r="502" spans="1:5">
      <c r="A502" s="130" t="s">
        <v>292</v>
      </c>
      <c r="B502" s="130" t="s">
        <v>350</v>
      </c>
      <c r="C502" s="101" t="s">
        <v>0</v>
      </c>
      <c r="D502" s="102">
        <v>0</v>
      </c>
      <c r="E502" s="99" t="e">
        <v>#N/A</v>
      </c>
    </row>
    <row r="503" spans="1:5">
      <c r="A503" s="65" t="s">
        <v>293</v>
      </c>
      <c r="B503" s="65" t="s">
        <v>351</v>
      </c>
      <c r="C503" s="15" t="s">
        <v>0</v>
      </c>
      <c r="D503" s="103">
        <v>0</v>
      </c>
      <c r="E503" s="70" t="e">
        <v>#N/A</v>
      </c>
    </row>
    <row r="504" spans="1:5">
      <c r="A504" s="117" t="s">
        <v>758</v>
      </c>
      <c r="B504" s="117" t="s">
        <v>352</v>
      </c>
      <c r="C504" s="104"/>
      <c r="D504" s="105"/>
      <c r="E504" s="106"/>
    </row>
    <row r="505" spans="1:5">
      <c r="A505" s="20" t="s">
        <v>443</v>
      </c>
      <c r="B505" s="20" t="s">
        <v>353</v>
      </c>
      <c r="C505" s="15" t="s">
        <v>0</v>
      </c>
      <c r="D505" s="103">
        <v>0</v>
      </c>
      <c r="E505" s="70">
        <v>6352.1992561403522</v>
      </c>
    </row>
    <row r="506" spans="1:5">
      <c r="A506" s="119" t="s">
        <v>444</v>
      </c>
      <c r="B506" s="119" t="s">
        <v>354</v>
      </c>
      <c r="C506" s="101" t="s">
        <v>0</v>
      </c>
      <c r="D506" s="102">
        <v>0</v>
      </c>
      <c r="E506" s="99">
        <v>7496.6851087719306</v>
      </c>
    </row>
    <row r="507" spans="1:5">
      <c r="A507" s="19" t="s">
        <v>759</v>
      </c>
      <c r="B507" s="19" t="s">
        <v>561</v>
      </c>
      <c r="C507" s="50"/>
      <c r="D507" s="100"/>
      <c r="E507" s="71"/>
    </row>
    <row r="508" spans="1:5">
      <c r="A508" s="119" t="s">
        <v>562</v>
      </c>
      <c r="B508" s="122" t="s">
        <v>563</v>
      </c>
      <c r="C508" s="101" t="s">
        <v>0</v>
      </c>
      <c r="D508" s="102">
        <v>0</v>
      </c>
      <c r="E508" s="99">
        <v>6850.3025684210534</v>
      </c>
    </row>
    <row r="509" spans="1:5">
      <c r="A509" s="20" t="s">
        <v>564</v>
      </c>
      <c r="B509" s="121" t="s">
        <v>565</v>
      </c>
      <c r="C509" s="15" t="s">
        <v>0</v>
      </c>
      <c r="D509" s="103">
        <v>0</v>
      </c>
      <c r="E509" s="70">
        <v>9689.1458245614049</v>
      </c>
    </row>
    <row r="510" spans="1:5">
      <c r="A510" s="119" t="s">
        <v>566</v>
      </c>
      <c r="B510" s="122" t="s">
        <v>567</v>
      </c>
      <c r="C510" s="101" t="s">
        <v>0</v>
      </c>
      <c r="D510" s="102">
        <v>0</v>
      </c>
      <c r="E510" s="99">
        <v>6847.9387649122818</v>
      </c>
    </row>
    <row r="511" spans="1:5">
      <c r="A511" s="20" t="s">
        <v>568</v>
      </c>
      <c r="B511" s="121" t="s">
        <v>569</v>
      </c>
      <c r="C511" s="15" t="s">
        <v>0</v>
      </c>
      <c r="D511" s="103">
        <v>0</v>
      </c>
      <c r="E511" s="70">
        <v>10130.856884210527</v>
      </c>
    </row>
    <row r="512" spans="1:5">
      <c r="A512" s="119" t="s">
        <v>570</v>
      </c>
      <c r="B512" s="122" t="s">
        <v>571</v>
      </c>
      <c r="C512" s="101" t="s">
        <v>0</v>
      </c>
      <c r="D512" s="102">
        <v>0</v>
      </c>
      <c r="E512" s="99">
        <v>5038.574315789474</v>
      </c>
    </row>
    <row r="513" spans="1:5">
      <c r="A513" s="20" t="s">
        <v>572</v>
      </c>
      <c r="B513" s="121" t="s">
        <v>573</v>
      </c>
      <c r="C513" s="15" t="s">
        <v>0</v>
      </c>
      <c r="D513" s="103">
        <v>0</v>
      </c>
      <c r="E513" s="70">
        <v>5533.7487719298242</v>
      </c>
    </row>
    <row r="514" spans="1:5">
      <c r="A514" s="117" t="s">
        <v>760</v>
      </c>
      <c r="B514" s="117" t="s">
        <v>627</v>
      </c>
      <c r="C514" s="101"/>
      <c r="D514" s="102"/>
      <c r="E514" s="99"/>
    </row>
    <row r="515" spans="1:5">
      <c r="A515" s="20" t="s">
        <v>630</v>
      </c>
      <c r="B515" s="121" t="s">
        <v>631</v>
      </c>
      <c r="C515" s="15" t="s">
        <v>0</v>
      </c>
      <c r="D515" s="103">
        <v>0</v>
      </c>
      <c r="E515" s="70">
        <v>21690.211376842111</v>
      </c>
    </row>
    <row r="516" spans="1:5">
      <c r="A516" s="119" t="s">
        <v>628</v>
      </c>
      <c r="B516" s="122" t="s">
        <v>629</v>
      </c>
      <c r="C516" s="101" t="s">
        <v>0</v>
      </c>
      <c r="D516" s="102">
        <v>0</v>
      </c>
      <c r="E516" s="99">
        <v>41304.757064421057</v>
      </c>
    </row>
    <row r="517" spans="1:5">
      <c r="A517" s="20" t="s">
        <v>574</v>
      </c>
      <c r="B517" s="121" t="s">
        <v>575</v>
      </c>
      <c r="C517" s="15" t="s">
        <v>0</v>
      </c>
      <c r="D517" s="103">
        <v>0</v>
      </c>
      <c r="E517" s="70">
        <v>16325.896168421057</v>
      </c>
    </row>
    <row r="518" spans="1:5">
      <c r="A518" s="117" t="s">
        <v>889</v>
      </c>
      <c r="B518" s="117" t="s">
        <v>915</v>
      </c>
      <c r="C518" s="101"/>
      <c r="D518" s="102"/>
      <c r="E518" s="99"/>
    </row>
    <row r="519" spans="1:5">
      <c r="A519" s="20" t="s">
        <v>890</v>
      </c>
      <c r="B519" s="20" t="s">
        <v>907</v>
      </c>
      <c r="C519" s="15" t="s">
        <v>0</v>
      </c>
      <c r="D519" s="103">
        <v>0</v>
      </c>
      <c r="E519" s="70">
        <v>8135.4456140350894</v>
      </c>
    </row>
    <row r="520" spans="1:5">
      <c r="A520" s="119" t="s">
        <v>891</v>
      </c>
      <c r="B520" s="119" t="s">
        <v>908</v>
      </c>
      <c r="C520" s="101" t="s">
        <v>0</v>
      </c>
      <c r="D520" s="102">
        <v>0</v>
      </c>
      <c r="E520" s="99">
        <v>10551.794385964913</v>
      </c>
    </row>
    <row r="521" spans="1:5">
      <c r="A521" s="20" t="s">
        <v>892</v>
      </c>
      <c r="B521" s="20" t="s">
        <v>909</v>
      </c>
      <c r="C521" s="15" t="s">
        <v>0</v>
      </c>
      <c r="D521" s="103">
        <v>0</v>
      </c>
      <c r="E521" s="70">
        <v>12743.507719298246</v>
      </c>
    </row>
    <row r="522" spans="1:5">
      <c r="A522" s="119" t="s">
        <v>893</v>
      </c>
      <c r="B522" s="119" t="s">
        <v>910</v>
      </c>
      <c r="C522" s="101" t="s">
        <v>0</v>
      </c>
      <c r="D522" s="102">
        <v>0</v>
      </c>
      <c r="E522" s="99">
        <v>13702.761754385965</v>
      </c>
    </row>
    <row r="523" spans="1:5">
      <c r="A523" s="20" t="s">
        <v>894</v>
      </c>
      <c r="B523" s="20" t="s">
        <v>911</v>
      </c>
      <c r="C523" s="15" t="s">
        <v>0</v>
      </c>
      <c r="D523" s="103">
        <v>0</v>
      </c>
      <c r="E523" s="70">
        <v>7364.3996491228081</v>
      </c>
    </row>
    <row r="524" spans="1:5">
      <c r="A524" s="119" t="s">
        <v>895</v>
      </c>
      <c r="B524" s="119" t="s">
        <v>912</v>
      </c>
      <c r="C524" s="101" t="s">
        <v>0</v>
      </c>
      <c r="D524" s="102">
        <v>0</v>
      </c>
      <c r="E524" s="99">
        <v>9295.0501754385969</v>
      </c>
    </row>
    <row r="525" spans="1:5">
      <c r="A525" s="20" t="s">
        <v>896</v>
      </c>
      <c r="B525" s="20" t="s">
        <v>913</v>
      </c>
      <c r="C525" s="15" t="s">
        <v>0</v>
      </c>
      <c r="D525" s="103">
        <v>0</v>
      </c>
      <c r="E525" s="70">
        <v>11486.763508771928</v>
      </c>
    </row>
    <row r="526" spans="1:5">
      <c r="A526" s="119" t="s">
        <v>897</v>
      </c>
      <c r="B526" s="119" t="s">
        <v>914</v>
      </c>
      <c r="C526" s="101" t="s">
        <v>0</v>
      </c>
      <c r="D526" s="102">
        <v>0</v>
      </c>
      <c r="E526" s="99">
        <v>12081.743859649125</v>
      </c>
    </row>
  </sheetData>
  <conditionalFormatting sqref="A1:A2">
    <cfRule type="duplicateValues" dxfId="463" priority="158"/>
  </conditionalFormatting>
  <conditionalFormatting sqref="A1:A526">
    <cfRule type="duplicateValues" dxfId="462" priority="1"/>
  </conditionalFormatting>
  <conditionalFormatting sqref="A3:A21">
    <cfRule type="duplicateValues" dxfId="461" priority="129"/>
    <cfRule type="duplicateValues" dxfId="460" priority="132"/>
    <cfRule type="duplicateValues" dxfId="459" priority="133"/>
    <cfRule type="duplicateValues" dxfId="458" priority="134"/>
    <cfRule type="duplicateValues" dxfId="457" priority="135"/>
    <cfRule type="duplicateValues" dxfId="456" priority="136"/>
    <cfRule type="duplicateValues" dxfId="455" priority="137"/>
    <cfRule type="duplicateValues" dxfId="454" priority="138"/>
    <cfRule type="duplicateValues" dxfId="453" priority="139"/>
    <cfRule type="duplicateValues" dxfId="452" priority="140"/>
    <cfRule type="duplicateValues" dxfId="451" priority="141"/>
  </conditionalFormatting>
  <conditionalFormatting sqref="A12">
    <cfRule type="duplicateValues" dxfId="450" priority="130"/>
  </conditionalFormatting>
  <conditionalFormatting sqref="A14 A19 A6 A21 A4 A8:A10 A16:A17">
    <cfRule type="duplicateValues" dxfId="449" priority="131"/>
  </conditionalFormatting>
  <conditionalFormatting sqref="A22:A35">
    <cfRule type="duplicateValues" dxfId="448" priority="118"/>
    <cfRule type="duplicateValues" dxfId="447" priority="119"/>
    <cfRule type="duplicateValues" dxfId="446" priority="120"/>
    <cfRule type="duplicateValues" dxfId="445" priority="121"/>
    <cfRule type="duplicateValues" dxfId="444" priority="122"/>
    <cfRule type="duplicateValues" dxfId="443" priority="123"/>
    <cfRule type="duplicateValues" dxfId="442" priority="124"/>
    <cfRule type="duplicateValues" dxfId="441" priority="125"/>
    <cfRule type="duplicateValues" dxfId="440" priority="126"/>
    <cfRule type="duplicateValues" dxfId="439" priority="230"/>
  </conditionalFormatting>
  <conditionalFormatting sqref="A25">
    <cfRule type="duplicateValues" dxfId="438" priority="127"/>
    <cfRule type="duplicateValues" dxfId="437" priority="128"/>
  </conditionalFormatting>
  <conditionalFormatting sqref="A27">
    <cfRule type="duplicateValues" dxfId="436" priority="114"/>
  </conditionalFormatting>
  <conditionalFormatting sqref="A33 A23:A24 A26 A28:A31 A35">
    <cfRule type="duplicateValues" dxfId="435" priority="115"/>
  </conditionalFormatting>
  <conditionalFormatting sqref="A34 A32 A30 A26:A28 A24 A22">
    <cfRule type="duplicateValues" dxfId="434" priority="116"/>
  </conditionalFormatting>
  <conditionalFormatting sqref="A34">
    <cfRule type="duplicateValues" dxfId="433" priority="117"/>
  </conditionalFormatting>
  <conditionalFormatting sqref="A37:A42">
    <cfRule type="duplicateValues" dxfId="432" priority="105"/>
  </conditionalFormatting>
  <conditionalFormatting sqref="A37:A48">
    <cfRule type="duplicateValues" dxfId="431" priority="100"/>
    <cfRule type="duplicateValues" dxfId="430" priority="103"/>
  </conditionalFormatting>
  <conditionalFormatting sqref="A38 A40 A42">
    <cfRule type="duplicateValues" dxfId="429" priority="113"/>
  </conditionalFormatting>
  <conditionalFormatting sqref="A49 A36 A80">
    <cfRule type="duplicateValues" dxfId="428" priority="231"/>
    <cfRule type="duplicateValues" dxfId="427" priority="233"/>
    <cfRule type="duplicateValues" dxfId="426" priority="234"/>
    <cfRule type="duplicateValues" dxfId="425" priority="235"/>
    <cfRule type="duplicateValues" dxfId="424" priority="236"/>
    <cfRule type="duplicateValues" dxfId="423" priority="237"/>
    <cfRule type="duplicateValues" dxfId="422" priority="238"/>
    <cfRule type="duplicateValues" dxfId="421" priority="239"/>
  </conditionalFormatting>
  <conditionalFormatting sqref="A49 A36">
    <cfRule type="duplicateValues" dxfId="420" priority="152"/>
    <cfRule type="duplicateValues" dxfId="419" priority="156"/>
  </conditionalFormatting>
  <conditionalFormatting sqref="A50 A57:A63">
    <cfRule type="duplicateValues" dxfId="418" priority="91"/>
  </conditionalFormatting>
  <conditionalFormatting sqref="A50">
    <cfRule type="duplicateValues" dxfId="417" priority="83"/>
  </conditionalFormatting>
  <conditionalFormatting sqref="A50:A73 A75:A79">
    <cfRule type="duplicateValues" dxfId="416" priority="90"/>
    <cfRule type="duplicateValues" dxfId="415" priority="92"/>
    <cfRule type="duplicateValues" dxfId="414" priority="93"/>
    <cfRule type="duplicateValues" dxfId="413" priority="94"/>
    <cfRule type="duplicateValues" dxfId="412" priority="95"/>
    <cfRule type="duplicateValues" dxfId="411" priority="96"/>
    <cfRule type="duplicateValues" dxfId="410" priority="97"/>
  </conditionalFormatting>
  <conditionalFormatting sqref="A50:A79">
    <cfRule type="duplicateValues" dxfId="409" priority="78"/>
  </conditionalFormatting>
  <conditionalFormatting sqref="A51:A54">
    <cfRule type="duplicateValues" dxfId="408" priority="84"/>
  </conditionalFormatting>
  <conditionalFormatting sqref="A55:A56">
    <cfRule type="duplicateValues" dxfId="407" priority="85"/>
  </conditionalFormatting>
  <conditionalFormatting sqref="A57">
    <cfRule type="duplicateValues" dxfId="406" priority="81"/>
    <cfRule type="duplicateValues" dxfId="405" priority="82"/>
  </conditionalFormatting>
  <conditionalFormatting sqref="A57:A67 A50:A54">
    <cfRule type="duplicateValues" dxfId="404" priority="98"/>
  </conditionalFormatting>
  <conditionalFormatting sqref="A62">
    <cfRule type="duplicateValues" dxfId="403" priority="99"/>
  </conditionalFormatting>
  <conditionalFormatting sqref="A63">
    <cfRule type="duplicateValues" dxfId="402" priority="79"/>
    <cfRule type="duplicateValues" dxfId="401" priority="80"/>
    <cfRule type="duplicateValues" dxfId="400" priority="86"/>
  </conditionalFormatting>
  <conditionalFormatting sqref="A64:A67">
    <cfRule type="duplicateValues" dxfId="399" priority="87"/>
  </conditionalFormatting>
  <conditionalFormatting sqref="A68:A73 A75:A79">
    <cfRule type="duplicateValues" dxfId="398" priority="88"/>
  </conditionalFormatting>
  <conditionalFormatting sqref="A75:A79 A50:A73">
    <cfRule type="duplicateValues" dxfId="397" priority="89"/>
  </conditionalFormatting>
  <conditionalFormatting sqref="A80">
    <cfRule type="duplicateValues" dxfId="396" priority="232"/>
  </conditionalFormatting>
  <conditionalFormatting sqref="A81:A88">
    <cfRule type="duplicateValues" dxfId="395" priority="159"/>
    <cfRule type="duplicateValues" dxfId="394" priority="160"/>
    <cfRule type="duplicateValues" dxfId="393" priority="161"/>
    <cfRule type="duplicateValues" dxfId="392" priority="162"/>
    <cfRule type="duplicateValues" dxfId="391" priority="163"/>
    <cfRule type="duplicateValues" dxfId="390" priority="164"/>
    <cfRule type="duplicateValues" dxfId="389" priority="165"/>
    <cfRule type="duplicateValues" dxfId="388" priority="166"/>
    <cfRule type="duplicateValues" dxfId="387" priority="167"/>
    <cfRule type="duplicateValues" dxfId="386" priority="168"/>
    <cfRule type="duplicateValues" dxfId="385" priority="169"/>
  </conditionalFormatting>
  <conditionalFormatting sqref="A90:A94 A96:A99">
    <cfRule type="duplicateValues" dxfId="384" priority="170"/>
  </conditionalFormatting>
  <conditionalFormatting sqref="A95">
    <cfRule type="duplicateValues" dxfId="383" priority="171"/>
  </conditionalFormatting>
  <conditionalFormatting sqref="A106">
    <cfRule type="duplicateValues" dxfId="382" priority="172"/>
    <cfRule type="duplicateValues" dxfId="381" priority="173"/>
    <cfRule type="duplicateValues" dxfId="380" priority="174"/>
    <cfRule type="duplicateValues" dxfId="379" priority="175"/>
    <cfRule type="duplicateValues" dxfId="378" priority="176"/>
    <cfRule type="duplicateValues" dxfId="377" priority="177"/>
    <cfRule type="duplicateValues" dxfId="376" priority="178"/>
    <cfRule type="duplicateValues" dxfId="375" priority="179"/>
    <cfRule type="duplicateValues" dxfId="374" priority="180"/>
    <cfRule type="duplicateValues" dxfId="373" priority="181"/>
    <cfRule type="duplicateValues" dxfId="372" priority="182"/>
  </conditionalFormatting>
  <conditionalFormatting sqref="A147">
    <cfRule type="duplicateValues" dxfId="371" priority="62"/>
    <cfRule type="duplicateValues" dxfId="370" priority="63"/>
    <cfRule type="duplicateValues" dxfId="369" priority="64"/>
    <cfRule type="duplicateValues" dxfId="368" priority="65"/>
  </conditionalFormatting>
  <conditionalFormatting sqref="A147:A170">
    <cfRule type="duplicateValues" dxfId="367" priority="57"/>
  </conditionalFormatting>
  <conditionalFormatting sqref="A156">
    <cfRule type="duplicateValues" dxfId="366" priority="58"/>
    <cfRule type="duplicateValues" dxfId="365" priority="59"/>
    <cfRule type="duplicateValues" dxfId="364" priority="60"/>
    <cfRule type="duplicateValues" dxfId="363" priority="61"/>
  </conditionalFormatting>
  <conditionalFormatting sqref="A167">
    <cfRule type="duplicateValues" dxfId="362" priority="66"/>
  </conditionalFormatting>
  <conditionalFormatting sqref="A168:A170 A148:A155 A157:A166">
    <cfRule type="duplicateValues" dxfId="361" priority="67"/>
    <cfRule type="duplicateValues" dxfId="360" priority="68"/>
    <cfRule type="duplicateValues" dxfId="359" priority="69"/>
    <cfRule type="duplicateValues" dxfId="358" priority="70"/>
    <cfRule type="duplicateValues" dxfId="357" priority="71"/>
    <cfRule type="duplicateValues" dxfId="356" priority="72"/>
    <cfRule type="duplicateValues" dxfId="355" priority="73"/>
    <cfRule type="duplicateValues" dxfId="354" priority="74"/>
    <cfRule type="duplicateValues" dxfId="353" priority="75"/>
    <cfRule type="duplicateValues" dxfId="352" priority="76"/>
    <cfRule type="duplicateValues" dxfId="351" priority="77"/>
  </conditionalFormatting>
  <conditionalFormatting sqref="A203:A204">
    <cfRule type="duplicateValues" dxfId="350" priority="227"/>
    <cfRule type="duplicateValues" dxfId="349" priority="228"/>
    <cfRule type="duplicateValues" dxfId="348" priority="229"/>
  </conditionalFormatting>
  <conditionalFormatting sqref="A205 A181:A183">
    <cfRule type="duplicateValues" dxfId="347" priority="183"/>
    <cfRule type="duplicateValues" dxfId="346" priority="184"/>
  </conditionalFormatting>
  <conditionalFormatting sqref="A205">
    <cfRule type="duplicateValues" dxfId="345" priority="185"/>
  </conditionalFormatting>
  <conditionalFormatting sqref="A217:A232">
    <cfRule type="duplicateValues" dxfId="344" priority="142"/>
    <cfRule type="duplicateValues" dxfId="343" priority="143"/>
    <cfRule type="duplicateValues" dxfId="342" priority="144"/>
    <cfRule type="duplicateValues" dxfId="341" priority="145"/>
    <cfRule type="duplicateValues" dxfId="340" priority="146"/>
    <cfRule type="duplicateValues" dxfId="339" priority="147"/>
    <cfRule type="duplicateValues" dxfId="338" priority="148"/>
    <cfRule type="duplicateValues" dxfId="337" priority="149"/>
    <cfRule type="duplicateValues" dxfId="336" priority="150"/>
    <cfRule type="duplicateValues" dxfId="335" priority="151"/>
  </conditionalFormatting>
  <conditionalFormatting sqref="A255">
    <cfRule type="duplicateValues" dxfId="334" priority="186"/>
    <cfRule type="duplicateValues" dxfId="333" priority="187"/>
    <cfRule type="duplicateValues" dxfId="332" priority="188"/>
  </conditionalFormatting>
  <conditionalFormatting sqref="A261:A275">
    <cfRule type="duplicateValues" dxfId="331" priority="45"/>
    <cfRule type="duplicateValues" dxfId="330" priority="46"/>
    <cfRule type="duplicateValues" dxfId="329" priority="47"/>
    <cfRule type="duplicateValues" dxfId="328" priority="48"/>
    <cfRule type="duplicateValues" dxfId="327" priority="49"/>
    <cfRule type="duplicateValues" dxfId="326" priority="50"/>
    <cfRule type="duplicateValues" dxfId="325" priority="51"/>
    <cfRule type="duplicateValues" dxfId="324" priority="52"/>
    <cfRule type="duplicateValues" dxfId="323" priority="53"/>
    <cfRule type="duplicateValues" dxfId="322" priority="54"/>
    <cfRule type="duplicateValues" dxfId="321" priority="55"/>
    <cfRule type="duplicateValues" dxfId="320" priority="56"/>
  </conditionalFormatting>
  <conditionalFormatting sqref="A276">
    <cfRule type="duplicateValues" dxfId="319" priority="189"/>
    <cfRule type="duplicateValues" dxfId="318" priority="190"/>
    <cfRule type="duplicateValues" dxfId="317" priority="191"/>
  </conditionalFormatting>
  <conditionalFormatting sqref="A277">
    <cfRule type="duplicateValues" dxfId="316" priority="192"/>
    <cfRule type="duplicateValues" dxfId="315" priority="193"/>
    <cfRule type="duplicateValues" dxfId="314" priority="194"/>
    <cfRule type="duplicateValues" dxfId="313" priority="195"/>
  </conditionalFormatting>
  <conditionalFormatting sqref="A331">
    <cfRule type="duplicateValues" dxfId="312" priority="196"/>
    <cfRule type="duplicateValues" dxfId="311" priority="197"/>
    <cfRule type="duplicateValues" dxfId="310" priority="198"/>
  </conditionalFormatting>
  <conditionalFormatting sqref="A349">
    <cfRule type="duplicateValues" dxfId="309" priority="38"/>
  </conditionalFormatting>
  <conditionalFormatting sqref="A350:A352 A354:A361">
    <cfRule type="duplicateValues" dxfId="308" priority="2"/>
    <cfRule type="duplicateValues" dxfId="307" priority="3"/>
    <cfRule type="duplicateValues" dxfId="306" priority="4"/>
    <cfRule type="duplicateValues" dxfId="305" priority="5"/>
    <cfRule type="duplicateValues" dxfId="304" priority="6"/>
    <cfRule type="duplicateValues" dxfId="303" priority="7"/>
    <cfRule type="duplicateValues" dxfId="302" priority="8"/>
    <cfRule type="duplicateValues" dxfId="301" priority="9"/>
    <cfRule type="duplicateValues" dxfId="300" priority="10"/>
  </conditionalFormatting>
  <conditionalFormatting sqref="A350:A361">
    <cfRule type="duplicateValues" dxfId="299" priority="11"/>
    <cfRule type="duplicateValues" dxfId="298" priority="12"/>
    <cfRule type="duplicateValues" dxfId="297" priority="13"/>
    <cfRule type="duplicateValues" dxfId="296" priority="14"/>
  </conditionalFormatting>
  <conditionalFormatting sqref="A362">
    <cfRule type="duplicateValues" dxfId="295" priority="37"/>
  </conditionalFormatting>
  <conditionalFormatting sqref="A362:A454 A349">
    <cfRule type="duplicateValues" dxfId="294" priority="249"/>
  </conditionalFormatting>
  <conditionalFormatting sqref="A375">
    <cfRule type="duplicateValues" dxfId="293" priority="35"/>
  </conditionalFormatting>
  <conditionalFormatting sqref="A376:A380">
    <cfRule type="duplicateValues" dxfId="292" priority="34"/>
  </conditionalFormatting>
  <conditionalFormatting sqref="A391">
    <cfRule type="duplicateValues" dxfId="291" priority="36"/>
  </conditionalFormatting>
  <conditionalFormatting sqref="A404">
    <cfRule type="duplicateValues" dxfId="290" priority="33"/>
  </conditionalFormatting>
  <conditionalFormatting sqref="A405:A409">
    <cfRule type="duplicateValues" dxfId="289" priority="31"/>
    <cfRule type="duplicateValues" dxfId="288" priority="32"/>
  </conditionalFormatting>
  <conditionalFormatting sqref="A410:A419 A392:A403 A363:A374 A381:A390">
    <cfRule type="duplicateValues" dxfId="287" priority="42"/>
  </conditionalFormatting>
  <conditionalFormatting sqref="A420">
    <cfRule type="duplicateValues" dxfId="286" priority="39"/>
  </conditionalFormatting>
  <conditionalFormatting sqref="A422:A423">
    <cfRule type="duplicateValues" dxfId="285" priority="15"/>
  </conditionalFormatting>
  <conditionalFormatting sqref="A425:A432">
    <cfRule type="duplicateValues" dxfId="284" priority="43"/>
  </conditionalFormatting>
  <conditionalFormatting sqref="A433">
    <cfRule type="duplicateValues" dxfId="283" priority="29"/>
  </conditionalFormatting>
  <conditionalFormatting sqref="A437:A439">
    <cfRule type="duplicateValues" dxfId="282" priority="16"/>
  </conditionalFormatting>
  <conditionalFormatting sqref="A456:A467">
    <cfRule type="duplicateValues" dxfId="281" priority="199"/>
    <cfRule type="duplicateValues" dxfId="280" priority="200"/>
  </conditionalFormatting>
  <conditionalFormatting sqref="A473">
    <cfRule type="duplicateValues" dxfId="279" priority="201"/>
  </conditionalFormatting>
  <conditionalFormatting sqref="A474:A475">
    <cfRule type="duplicateValues" dxfId="278" priority="202"/>
  </conditionalFormatting>
  <conditionalFormatting sqref="A476">
    <cfRule type="duplicateValues" dxfId="277" priority="203"/>
    <cfRule type="duplicateValues" dxfId="276" priority="204"/>
    <cfRule type="duplicateValues" dxfId="275" priority="205"/>
  </conditionalFormatting>
  <conditionalFormatting sqref="A478:A479 A481:A488 A490:A495">
    <cfRule type="duplicateValues" dxfId="274" priority="206"/>
    <cfRule type="duplicateValues" dxfId="273" priority="207"/>
  </conditionalFormatting>
  <conditionalFormatting sqref="A480">
    <cfRule type="duplicateValues" dxfId="272" priority="208"/>
    <cfRule type="duplicateValues" dxfId="271" priority="209"/>
  </conditionalFormatting>
  <conditionalFormatting sqref="A489">
    <cfRule type="duplicateValues" dxfId="270" priority="210"/>
    <cfRule type="duplicateValues" dxfId="269" priority="211"/>
  </conditionalFormatting>
  <conditionalFormatting sqref="A495">
    <cfRule type="duplicateValues" dxfId="268" priority="212"/>
    <cfRule type="duplicateValues" dxfId="267" priority="213"/>
    <cfRule type="duplicateValues" dxfId="266" priority="214"/>
    <cfRule type="duplicateValues" dxfId="265" priority="215"/>
    <cfRule type="duplicateValues" dxfId="264" priority="216"/>
  </conditionalFormatting>
  <conditionalFormatting sqref="A496">
    <cfRule type="duplicateValues" dxfId="263" priority="217"/>
    <cfRule type="duplicateValues" dxfId="262" priority="218"/>
  </conditionalFormatting>
  <conditionalFormatting sqref="A504">
    <cfRule type="duplicateValues" dxfId="261" priority="219"/>
    <cfRule type="duplicateValues" dxfId="260" priority="220"/>
  </conditionalFormatting>
  <conditionalFormatting sqref="A504:A525 A233:A260 A278:A348 A107:A146 A36 A49 A80:A105 A171:A216 A276 A455:A496">
    <cfRule type="duplicateValues" dxfId="259" priority="153"/>
  </conditionalFormatting>
  <conditionalFormatting sqref="A504:A525 A233:A260 A278:A348 A107:A146 A89:A105 A171:A216 A276 A455:A496">
    <cfRule type="duplicateValues" dxfId="258" priority="154"/>
  </conditionalFormatting>
  <conditionalFormatting sqref="A507">
    <cfRule type="duplicateValues" dxfId="257" priority="221"/>
    <cfRule type="duplicateValues" dxfId="256" priority="222"/>
  </conditionalFormatting>
  <conditionalFormatting sqref="A514">
    <cfRule type="duplicateValues" dxfId="255" priority="223"/>
    <cfRule type="duplicateValues" dxfId="254" priority="224"/>
  </conditionalFormatting>
  <conditionalFormatting sqref="A515:A517 A455 A505:A506 A1:A2 A508:A513 A468:A472 A89:A105 A476:A477 A233:A260 A278:A348 A107:A146 A519:A526 A171:A202 A205:A216 A276">
    <cfRule type="duplicateValues" dxfId="253" priority="157"/>
  </conditionalFormatting>
  <conditionalFormatting sqref="A515:A517 A505:A506 A455 A89 A508:A513 A184:A201 A468:A472 A100:A105 A476:A477 A233:A260 A278:A348 A107:A146 A171:A180 A519:A525 A206:A216 A276">
    <cfRule type="duplicateValues" dxfId="252" priority="155"/>
  </conditionalFormatting>
  <conditionalFormatting sqref="A518">
    <cfRule type="duplicateValues" dxfId="251" priority="225"/>
    <cfRule type="duplicateValues" dxfId="250" priority="226"/>
  </conditionalFormatting>
  <conditionalFormatting sqref="A48:B48 A37:A47">
    <cfRule type="duplicateValues" dxfId="249" priority="104"/>
    <cfRule type="duplicateValues" dxfId="248" priority="106"/>
    <cfRule type="duplicateValues" dxfId="247" priority="107"/>
    <cfRule type="duplicateValues" dxfId="246" priority="108"/>
    <cfRule type="duplicateValues" dxfId="245" priority="109"/>
    <cfRule type="duplicateValues" dxfId="244" priority="110"/>
    <cfRule type="duplicateValues" dxfId="243" priority="111"/>
    <cfRule type="duplicateValues" dxfId="242" priority="112"/>
  </conditionalFormatting>
  <conditionalFormatting sqref="A48:B48 A43:A47">
    <cfRule type="duplicateValues" dxfId="241" priority="101"/>
  </conditionalFormatting>
  <conditionalFormatting sqref="A48:B48">
    <cfRule type="duplicateValues" dxfId="240" priority="102"/>
  </conditionalFormatting>
  <conditionalFormatting sqref="A421:B421 B422:B423">
    <cfRule type="duplicateValues" dxfId="239" priority="30"/>
  </conditionalFormatting>
  <conditionalFormatting sqref="A424:B424 B425:B432">
    <cfRule type="duplicateValues" dxfId="238" priority="44"/>
  </conditionalFormatting>
  <conditionalFormatting sqref="A434:B436 A349 A362:A420 A433 A437:A439 A440:B454 A421:B432">
    <cfRule type="duplicateValues" dxfId="237" priority="241"/>
    <cfRule type="duplicateValues" dxfId="236" priority="242"/>
    <cfRule type="duplicateValues" dxfId="235" priority="243"/>
    <cfRule type="duplicateValues" dxfId="234" priority="244"/>
    <cfRule type="duplicateValues" dxfId="233" priority="245"/>
    <cfRule type="duplicateValues" dxfId="232" priority="246"/>
    <cfRule type="duplicateValues" dxfId="231" priority="247"/>
  </conditionalFormatting>
  <conditionalFormatting sqref="A434:B436 A349 A433 A437:A439 A440:B454 A421:B432 A362:A420">
    <cfRule type="duplicateValues" dxfId="230" priority="240"/>
  </conditionalFormatting>
  <conditionalFormatting sqref="A434:B436">
    <cfRule type="duplicateValues" dxfId="229" priority="28"/>
    <cfRule type="duplicateValues" dxfId="228" priority="40"/>
    <cfRule type="duplicateValues" dxfId="227" priority="41"/>
  </conditionalFormatting>
  <conditionalFormatting sqref="A440:B454">
    <cfRule type="duplicateValues" dxfId="226" priority="248"/>
  </conditionalFormatting>
  <conditionalFormatting sqref="B437:B439">
    <cfRule type="duplicateValues" dxfId="225" priority="17"/>
    <cfRule type="duplicateValues" dxfId="224" priority="18"/>
    <cfRule type="duplicateValues" dxfId="223" priority="19"/>
    <cfRule type="duplicateValues" dxfId="222" priority="20"/>
    <cfRule type="duplicateValues" dxfId="221" priority="21"/>
    <cfRule type="duplicateValues" dxfId="220" priority="22"/>
    <cfRule type="duplicateValues" dxfId="219" priority="23"/>
    <cfRule type="duplicateValues" dxfId="218" priority="24"/>
    <cfRule type="duplicateValues" dxfId="217" priority="25"/>
    <cfRule type="duplicateValues" dxfId="216" priority="26"/>
    <cfRule type="duplicateValues" dxfId="215" priority="27"/>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727"/>
  <sheetViews>
    <sheetView topLeftCell="A240" zoomScale="85" zoomScaleNormal="85" workbookViewId="0">
      <selection activeCell="H264" sqref="H264"/>
    </sheetView>
  </sheetViews>
  <sheetFormatPr defaultColWidth="9.140625" defaultRowHeight="15"/>
  <cols>
    <col min="1" max="1" width="21.140625" style="41" bestFit="1" customWidth="1"/>
    <col min="2" max="2" width="9.5703125" style="46" bestFit="1" customWidth="1"/>
    <col min="3" max="16384" width="9.140625" style="3"/>
  </cols>
  <sheetData>
    <row r="1" spans="1:2">
      <c r="A1" s="34" t="s">
        <v>142</v>
      </c>
      <c r="B1" s="44" t="s">
        <v>362</v>
      </c>
    </row>
    <row r="2" spans="1:2">
      <c r="A2" s="82" t="s">
        <v>1267</v>
      </c>
      <c r="B2" s="66"/>
    </row>
    <row r="3" spans="1:2">
      <c r="A3" s="73" t="s">
        <v>937</v>
      </c>
      <c r="B3" s="45"/>
    </row>
    <row r="4" spans="1:2">
      <c r="A4" s="75" t="s">
        <v>689</v>
      </c>
      <c r="B4" s="45">
        <v>374</v>
      </c>
    </row>
    <row r="5" spans="1:2">
      <c r="A5" s="73" t="s">
        <v>938</v>
      </c>
      <c r="B5" s="45"/>
    </row>
    <row r="6" spans="1:2">
      <c r="A6" s="75" t="s">
        <v>403</v>
      </c>
      <c r="B6" s="45">
        <v>374</v>
      </c>
    </row>
    <row r="7" spans="1:2">
      <c r="A7" s="73" t="s">
        <v>939</v>
      </c>
      <c r="B7" s="45"/>
    </row>
    <row r="8" spans="1:2">
      <c r="A8" s="75" t="s">
        <v>940</v>
      </c>
      <c r="B8" s="45">
        <v>432</v>
      </c>
    </row>
    <row r="9" spans="1:2">
      <c r="A9" s="73" t="s">
        <v>942</v>
      </c>
      <c r="B9" s="45"/>
    </row>
    <row r="10" spans="1:2">
      <c r="A10" s="75" t="s">
        <v>943</v>
      </c>
      <c r="B10" s="45">
        <v>306</v>
      </c>
    </row>
    <row r="11" spans="1:2">
      <c r="A11" s="73" t="s">
        <v>945</v>
      </c>
      <c r="B11" s="45"/>
    </row>
    <row r="12" spans="1:2">
      <c r="A12" s="75" t="s">
        <v>946</v>
      </c>
      <c r="B12" s="45">
        <v>306</v>
      </c>
    </row>
    <row r="13" spans="1:2">
      <c r="A13" s="73" t="s">
        <v>948</v>
      </c>
      <c r="B13" s="45"/>
    </row>
    <row r="14" spans="1:2">
      <c r="A14" s="75" t="s">
        <v>875</v>
      </c>
      <c r="B14" s="45">
        <v>404.6</v>
      </c>
    </row>
    <row r="15" spans="1:2">
      <c r="A15" s="73" t="s">
        <v>950</v>
      </c>
      <c r="B15" s="45"/>
    </row>
    <row r="16" spans="1:2">
      <c r="A16" s="75" t="s">
        <v>952</v>
      </c>
      <c r="B16" s="45">
        <v>404.6</v>
      </c>
    </row>
    <row r="17" spans="1:2">
      <c r="A17" s="77" t="s">
        <v>954</v>
      </c>
      <c r="B17" s="45">
        <v>404.6</v>
      </c>
    </row>
    <row r="18" spans="1:2">
      <c r="A18" s="78" t="s">
        <v>956</v>
      </c>
      <c r="B18" s="45"/>
    </row>
    <row r="19" spans="1:2">
      <c r="A19" s="80" t="s">
        <v>271</v>
      </c>
      <c r="B19" s="45">
        <v>374</v>
      </c>
    </row>
    <row r="20" spans="1:2">
      <c r="A20" s="78" t="s">
        <v>957</v>
      </c>
      <c r="B20" s="45"/>
    </row>
    <row r="21" spans="1:2">
      <c r="A21" s="80" t="s">
        <v>876</v>
      </c>
      <c r="B21" s="45">
        <v>374</v>
      </c>
    </row>
    <row r="22" spans="1:2">
      <c r="A22" s="78" t="s">
        <v>959</v>
      </c>
      <c r="B22" s="45"/>
    </row>
    <row r="23" spans="1:2">
      <c r="A23" s="77" t="s">
        <v>361</v>
      </c>
      <c r="B23" s="45">
        <v>363</v>
      </c>
    </row>
    <row r="24" spans="1:2">
      <c r="A24" s="78" t="s">
        <v>960</v>
      </c>
      <c r="B24" s="45"/>
    </row>
    <row r="25" spans="1:2">
      <c r="A25" s="77" t="s">
        <v>770</v>
      </c>
      <c r="B25" s="45">
        <v>297</v>
      </c>
    </row>
    <row r="26" spans="1:2">
      <c r="A26" s="78" t="s">
        <v>961</v>
      </c>
      <c r="B26" s="45"/>
    </row>
    <row r="27" spans="1:2">
      <c r="A27" s="77" t="s">
        <v>774</v>
      </c>
      <c r="B27" s="45">
        <v>297</v>
      </c>
    </row>
    <row r="28" spans="1:2">
      <c r="A28" s="78" t="s">
        <v>962</v>
      </c>
      <c r="B28" s="45"/>
    </row>
    <row r="29" spans="1:2">
      <c r="A29" s="77" t="s">
        <v>877</v>
      </c>
      <c r="B29" s="45">
        <v>396</v>
      </c>
    </row>
    <row r="30" spans="1:2">
      <c r="A30" s="78" t="s">
        <v>963</v>
      </c>
      <c r="B30" s="45"/>
    </row>
    <row r="31" spans="1:2">
      <c r="A31" s="77" t="s">
        <v>878</v>
      </c>
      <c r="B31" s="45">
        <v>408.00000000000006</v>
      </c>
    </row>
    <row r="32" spans="1:2">
      <c r="A32" s="78" t="s">
        <v>964</v>
      </c>
      <c r="B32" s="45"/>
    </row>
    <row r="33" spans="1:2">
      <c r="A33" s="77" t="s">
        <v>237</v>
      </c>
      <c r="B33" s="45">
        <v>363</v>
      </c>
    </row>
    <row r="34" spans="1:2">
      <c r="A34" s="78" t="s">
        <v>965</v>
      </c>
      <c r="B34" s="45"/>
    </row>
    <row r="35" spans="1:2">
      <c r="A35" s="77" t="s">
        <v>967</v>
      </c>
      <c r="B35" s="45">
        <v>363</v>
      </c>
    </row>
    <row r="36" spans="1:2">
      <c r="A36" s="34" t="s">
        <v>969</v>
      </c>
      <c r="B36" s="45"/>
    </row>
    <row r="37" spans="1:2">
      <c r="A37" s="35" t="s">
        <v>970</v>
      </c>
      <c r="B37" s="45">
        <v>408.00000000000006</v>
      </c>
    </row>
    <row r="38" spans="1:2">
      <c r="A38" s="83" t="s">
        <v>1268</v>
      </c>
      <c r="B38" s="67"/>
    </row>
    <row r="39" spans="1:2">
      <c r="A39" s="34" t="s">
        <v>705</v>
      </c>
      <c r="B39" s="45"/>
    </row>
    <row r="40" spans="1:2">
      <c r="A40" s="37" t="s">
        <v>879</v>
      </c>
      <c r="B40" s="45">
        <v>432</v>
      </c>
    </row>
    <row r="41" spans="1:2">
      <c r="A41" s="34" t="s">
        <v>706</v>
      </c>
      <c r="B41" s="45"/>
    </row>
    <row r="42" spans="1:2">
      <c r="A42" s="37" t="s">
        <v>880</v>
      </c>
      <c r="B42" s="45">
        <v>528</v>
      </c>
    </row>
    <row r="43" spans="1:2">
      <c r="A43" s="34" t="s">
        <v>707</v>
      </c>
      <c r="B43" s="45"/>
    </row>
    <row r="44" spans="1:2">
      <c r="A44" s="37" t="s">
        <v>881</v>
      </c>
      <c r="B44" s="45">
        <v>571.19999999999993</v>
      </c>
    </row>
    <row r="45" spans="1:2">
      <c r="A45" s="40" t="s">
        <v>798</v>
      </c>
      <c r="B45" s="45"/>
    </row>
    <row r="46" spans="1:2">
      <c r="A46" s="35" t="s">
        <v>428</v>
      </c>
      <c r="B46" s="45">
        <v>517</v>
      </c>
    </row>
    <row r="47" spans="1:2">
      <c r="A47" s="40" t="s">
        <v>799</v>
      </c>
      <c r="B47" s="45"/>
    </row>
    <row r="48" spans="1:2">
      <c r="A48" s="35" t="s">
        <v>882</v>
      </c>
      <c r="B48" s="45">
        <v>423</v>
      </c>
    </row>
    <row r="49" spans="1:2">
      <c r="A49" s="40" t="s">
        <v>709</v>
      </c>
      <c r="B49" s="45"/>
    </row>
    <row r="50" spans="1:2">
      <c r="A50" s="35" t="s">
        <v>883</v>
      </c>
      <c r="B50" s="45">
        <v>564</v>
      </c>
    </row>
    <row r="51" spans="1:2">
      <c r="A51" s="83" t="s">
        <v>1269</v>
      </c>
      <c r="B51" s="67"/>
    </row>
    <row r="52" spans="1:2">
      <c r="A52" s="34" t="s">
        <v>710</v>
      </c>
      <c r="B52" s="45"/>
    </row>
    <row r="53" spans="1:2">
      <c r="A53" s="35" t="s">
        <v>358</v>
      </c>
      <c r="B53" s="45">
        <v>69.999999999999986</v>
      </c>
    </row>
    <row r="54" spans="1:2">
      <c r="A54" s="35" t="s">
        <v>359</v>
      </c>
      <c r="B54" s="45">
        <v>62.222222222222221</v>
      </c>
    </row>
    <row r="55" spans="1:2">
      <c r="A55" s="35" t="s">
        <v>355</v>
      </c>
      <c r="B55" s="45">
        <v>93.333333333333343</v>
      </c>
    </row>
    <row r="56" spans="1:2">
      <c r="A56" s="35" t="s">
        <v>184</v>
      </c>
      <c r="B56" s="45">
        <v>97.777777777777771</v>
      </c>
    </row>
    <row r="57" spans="1:2">
      <c r="A57" s="35" t="s">
        <v>96</v>
      </c>
      <c r="B57" s="45">
        <v>122.22222222222221</v>
      </c>
    </row>
    <row r="58" spans="1:2">
      <c r="A58" s="35" t="s">
        <v>360</v>
      </c>
      <c r="B58" s="45">
        <v>195.55555555555554</v>
      </c>
    </row>
    <row r="59" spans="1:2">
      <c r="A59" s="34" t="s">
        <v>711</v>
      </c>
      <c r="B59" s="45"/>
    </row>
    <row r="60" spans="1:2">
      <c r="A60" s="37" t="s">
        <v>408</v>
      </c>
      <c r="B60" s="45">
        <v>33.333333333333329</v>
      </c>
    </row>
    <row r="61" spans="1:2">
      <c r="A61" s="37" t="s">
        <v>410</v>
      </c>
      <c r="B61" s="45">
        <v>66.666666666666657</v>
      </c>
    </row>
    <row r="62" spans="1:2">
      <c r="A62" s="37" t="s">
        <v>412</v>
      </c>
      <c r="B62" s="45">
        <v>93.333333333333343</v>
      </c>
    </row>
    <row r="63" spans="1:2">
      <c r="A63" s="37" t="s">
        <v>450</v>
      </c>
      <c r="B63" s="45">
        <v>88.888888888888886</v>
      </c>
    </row>
    <row r="64" spans="1:2">
      <c r="A64" s="35" t="s">
        <v>415</v>
      </c>
      <c r="B64" s="45">
        <v>195.55555555555554</v>
      </c>
    </row>
    <row r="65" spans="1:2">
      <c r="A65" s="34" t="s">
        <v>712</v>
      </c>
      <c r="B65" s="45"/>
    </row>
    <row r="66" spans="1:2">
      <c r="A66" s="35" t="s">
        <v>409</v>
      </c>
      <c r="B66" s="45">
        <v>46.666666666666671</v>
      </c>
    </row>
    <row r="67" spans="1:2">
      <c r="A67" s="35" t="s">
        <v>411</v>
      </c>
      <c r="B67" s="45">
        <v>66.666666666666657</v>
      </c>
    </row>
    <row r="68" spans="1:2">
      <c r="A68" s="35" t="s">
        <v>413</v>
      </c>
      <c r="B68" s="45">
        <v>93.333333333333343</v>
      </c>
    </row>
    <row r="69" spans="1:2">
      <c r="A69" s="35" t="s">
        <v>414</v>
      </c>
      <c r="B69" s="45">
        <v>97.777777777777771</v>
      </c>
    </row>
    <row r="70" spans="1:2">
      <c r="A70" s="35" t="s">
        <v>416</v>
      </c>
      <c r="B70" s="45">
        <v>195.55555555555554</v>
      </c>
    </row>
    <row r="71" spans="1:2">
      <c r="A71" s="40" t="s">
        <v>972</v>
      </c>
      <c r="B71" s="87"/>
    </row>
    <row r="72" spans="1:2">
      <c r="A72" s="35" t="s">
        <v>974</v>
      </c>
      <c r="B72" s="45">
        <v>25.925925925925927</v>
      </c>
    </row>
    <row r="73" spans="1:2">
      <c r="A73" s="35" t="s">
        <v>976</v>
      </c>
      <c r="B73" s="45">
        <v>46.666666666666671</v>
      </c>
    </row>
    <row r="74" spans="1:2">
      <c r="A74" s="35" t="s">
        <v>978</v>
      </c>
      <c r="B74" s="45">
        <v>57.037037037037038</v>
      </c>
    </row>
    <row r="75" spans="1:2">
      <c r="A75" s="35" t="s">
        <v>980</v>
      </c>
      <c r="B75" s="45">
        <v>72.592592592592595</v>
      </c>
    </row>
    <row r="76" spans="1:2">
      <c r="A76" s="41" t="s">
        <v>982</v>
      </c>
      <c r="B76" s="45">
        <v>82.962962962962962</v>
      </c>
    </row>
    <row r="77" spans="1:2">
      <c r="A77" s="35" t="s">
        <v>984</v>
      </c>
      <c r="B77" s="45">
        <v>88.888888888888886</v>
      </c>
    </row>
    <row r="78" spans="1:2">
      <c r="A78" s="35" t="s">
        <v>986</v>
      </c>
      <c r="B78" s="45">
        <v>97.777777777777771</v>
      </c>
    </row>
    <row r="79" spans="1:2">
      <c r="A79" s="35" t="s">
        <v>988</v>
      </c>
      <c r="B79" s="45">
        <v>106.66666666666664</v>
      </c>
    </row>
    <row r="80" spans="1:2">
      <c r="A80" s="35" t="s">
        <v>990</v>
      </c>
      <c r="B80" s="45">
        <v>115.55555555555554</v>
      </c>
    </row>
    <row r="81" spans="1:2">
      <c r="A81" s="35" t="s">
        <v>417</v>
      </c>
      <c r="B81" s="45">
        <v>232.22222222222223</v>
      </c>
    </row>
    <row r="82" spans="1:2">
      <c r="A82" s="83" t="s">
        <v>846</v>
      </c>
      <c r="B82" s="66"/>
    </row>
    <row r="83" spans="1:2">
      <c r="A83" s="34" t="s">
        <v>713</v>
      </c>
      <c r="B83" s="45"/>
    </row>
    <row r="84" spans="1:2">
      <c r="A84" s="35" t="s">
        <v>855</v>
      </c>
      <c r="B84" s="45">
        <v>5394.7368421052633</v>
      </c>
    </row>
    <row r="85" spans="1:2">
      <c r="A85" s="35" t="s">
        <v>365</v>
      </c>
      <c r="B85" s="45">
        <v>592.31578947368428</v>
      </c>
    </row>
    <row r="86" spans="1:2">
      <c r="A86" s="35" t="s">
        <v>367</v>
      </c>
      <c r="B86" s="45">
        <v>592.31578947368428</v>
      </c>
    </row>
    <row r="87" spans="1:2">
      <c r="A87" s="35" t="s">
        <v>368</v>
      </c>
      <c r="B87" s="45">
        <v>592.31578947368428</v>
      </c>
    </row>
    <row r="88" spans="1:2">
      <c r="A88" s="35" t="s">
        <v>369</v>
      </c>
      <c r="B88" s="45">
        <v>592.31578947368428</v>
      </c>
    </row>
    <row r="89" spans="1:2">
      <c r="A89" s="35" t="s">
        <v>370</v>
      </c>
      <c r="B89" s="45">
        <v>592.31578947368428</v>
      </c>
    </row>
    <row r="90" spans="1:2">
      <c r="A90" s="35" t="s">
        <v>371</v>
      </c>
      <c r="B90" s="45">
        <v>592.31578947368428</v>
      </c>
    </row>
    <row r="91" spans="1:2">
      <c r="A91" s="200" t="s">
        <v>714</v>
      </c>
      <c r="B91" s="87"/>
    </row>
    <row r="92" spans="1:2">
      <c r="A92" s="201"/>
      <c r="B92" s="87"/>
    </row>
    <row r="93" spans="1:2">
      <c r="A93" s="202"/>
      <c r="B93" s="87"/>
    </row>
    <row r="94" spans="1:2">
      <c r="A94" s="35" t="s">
        <v>258</v>
      </c>
      <c r="B94" s="45">
        <v>123.15789473684212</v>
      </c>
    </row>
    <row r="95" spans="1:2">
      <c r="A95" s="35" t="s">
        <v>241</v>
      </c>
      <c r="B95" s="45">
        <v>214.4368421052632</v>
      </c>
    </row>
    <row r="96" spans="1:2">
      <c r="A96" s="35" t="s">
        <v>257</v>
      </c>
      <c r="B96" s="45">
        <v>699.85614035087724</v>
      </c>
    </row>
    <row r="97" spans="1:2">
      <c r="A97" s="35" t="s">
        <v>992</v>
      </c>
      <c r="B97" s="45">
        <v>661.40350877192986</v>
      </c>
    </row>
    <row r="98" spans="1:2">
      <c r="A98" s="35" t="s">
        <v>252</v>
      </c>
      <c r="B98" s="45">
        <v>1</v>
      </c>
    </row>
    <row r="99" spans="1:2">
      <c r="A99" s="203" t="s">
        <v>715</v>
      </c>
      <c r="B99" s="87"/>
    </row>
    <row r="100" spans="1:2">
      <c r="A100" s="204"/>
      <c r="B100" s="87"/>
    </row>
    <row r="101" spans="1:2">
      <c r="A101" s="205"/>
      <c r="B101" s="87">
        <v>0</v>
      </c>
    </row>
    <row r="102" spans="1:2">
      <c r="A102" s="38" t="s">
        <v>260</v>
      </c>
      <c r="B102" s="45">
        <v>628.0350877192983</v>
      </c>
    </row>
    <row r="103" spans="1:2">
      <c r="A103" s="38" t="s">
        <v>194</v>
      </c>
      <c r="B103" s="45">
        <v>632.70175438596505</v>
      </c>
    </row>
    <row r="104" spans="1:2">
      <c r="A104" s="38" t="s">
        <v>195</v>
      </c>
      <c r="B104" s="45">
        <v>868.16842105263163</v>
      </c>
    </row>
    <row r="105" spans="1:2">
      <c r="A105" s="38" t="s">
        <v>196</v>
      </c>
      <c r="B105" s="45">
        <v>875.0877192982457</v>
      </c>
    </row>
    <row r="106" spans="1:2">
      <c r="A106" s="84" t="s">
        <v>716</v>
      </c>
      <c r="B106" s="45"/>
    </row>
    <row r="107" spans="1:2">
      <c r="A107" s="35" t="s">
        <v>452</v>
      </c>
      <c r="B107" s="45">
        <v>1614.280701754386</v>
      </c>
    </row>
    <row r="108" spans="1:2">
      <c r="A108" s="35" t="s">
        <v>453</v>
      </c>
      <c r="B108" s="45">
        <v>1976.8210526315791</v>
      </c>
    </row>
    <row r="109" spans="1:2">
      <c r="A109" s="35" t="s">
        <v>454</v>
      </c>
      <c r="B109" s="45">
        <v>2307.8947368421054</v>
      </c>
    </row>
    <row r="110" spans="1:2">
      <c r="A110" s="35" t="s">
        <v>455</v>
      </c>
      <c r="B110" s="45">
        <v>3316.0947368421057</v>
      </c>
    </row>
    <row r="111" spans="1:2">
      <c r="A111" s="35" t="s">
        <v>192</v>
      </c>
      <c r="B111" s="45">
        <v>48.926315789473684</v>
      </c>
    </row>
    <row r="112" spans="1:2">
      <c r="A112" s="35" t="s">
        <v>820</v>
      </c>
      <c r="B112" s="45">
        <v>62.456140350877199</v>
      </c>
    </row>
    <row r="113" spans="1:2">
      <c r="A113" s="35" t="s">
        <v>632</v>
      </c>
      <c r="B113" s="45">
        <v>277.19298245614038</v>
      </c>
    </row>
    <row r="114" spans="1:2">
      <c r="A114" s="35" t="s">
        <v>633</v>
      </c>
      <c r="B114" s="45">
        <v>280.70175438596493</v>
      </c>
    </row>
    <row r="115" spans="1:2">
      <c r="A115" s="206" t="s">
        <v>871</v>
      </c>
      <c r="B115" s="45"/>
    </row>
    <row r="116" spans="1:2">
      <c r="A116" s="207"/>
      <c r="B116" s="45"/>
    </row>
    <row r="117" spans="1:2">
      <c r="A117" s="208"/>
      <c r="B117" s="45"/>
    </row>
    <row r="118" spans="1:2">
      <c r="A118" s="35" t="s">
        <v>861</v>
      </c>
      <c r="B118" s="45">
        <v>901.33333333333337</v>
      </c>
    </row>
    <row r="119" spans="1:2">
      <c r="A119" s="35" t="s">
        <v>863</v>
      </c>
      <c r="B119" s="45">
        <v>1381.3333333333337</v>
      </c>
    </row>
    <row r="120" spans="1:2">
      <c r="A120" s="35" t="s">
        <v>865</v>
      </c>
      <c r="B120" s="45">
        <v>2480</v>
      </c>
    </row>
    <row r="121" spans="1:2">
      <c r="A121" s="35" t="s">
        <v>867</v>
      </c>
      <c r="B121" s="45">
        <v>634.66666666666674</v>
      </c>
    </row>
    <row r="122" spans="1:2">
      <c r="A122" s="83" t="s">
        <v>738</v>
      </c>
      <c r="B122" s="44"/>
    </row>
    <row r="123" spans="1:2">
      <c r="A123" s="200" t="s">
        <v>800</v>
      </c>
      <c r="B123" s="87"/>
    </row>
    <row r="124" spans="1:2">
      <c r="A124" s="201"/>
      <c r="B124" s="87">
        <v>0</v>
      </c>
    </row>
    <row r="125" spans="1:2">
      <c r="A125" s="202"/>
      <c r="B125" s="87">
        <v>0</v>
      </c>
    </row>
    <row r="126" spans="1:2">
      <c r="A126" s="79" t="s">
        <v>717</v>
      </c>
      <c r="B126" s="45"/>
    </row>
    <row r="127" spans="1:2">
      <c r="A127" s="35" t="s">
        <v>65</v>
      </c>
      <c r="B127" s="45">
        <v>814.49122807017545</v>
      </c>
    </row>
    <row r="128" spans="1:2">
      <c r="A128" s="35" t="s">
        <v>1</v>
      </c>
      <c r="B128" s="45">
        <v>834.00000000000011</v>
      </c>
    </row>
    <row r="129" spans="1:2">
      <c r="A129" s="35" t="s">
        <v>2</v>
      </c>
      <c r="B129" s="45">
        <v>877.89473684210532</v>
      </c>
    </row>
    <row r="130" spans="1:2">
      <c r="A130" s="35" t="s">
        <v>3</v>
      </c>
      <c r="B130" s="45">
        <v>970.56140350877206</v>
      </c>
    </row>
    <row r="131" spans="1:2">
      <c r="A131" s="35" t="s">
        <v>4</v>
      </c>
      <c r="B131" s="45">
        <v>1107.1228070175439</v>
      </c>
    </row>
    <row r="132" spans="1:2">
      <c r="A132" s="35" t="s">
        <v>66</v>
      </c>
      <c r="B132" s="45">
        <v>1180.280701754386</v>
      </c>
    </row>
    <row r="133" spans="1:2">
      <c r="A133" s="39" t="s">
        <v>67</v>
      </c>
      <c r="B133" s="45">
        <v>1287.578947368421</v>
      </c>
    </row>
    <row r="134" spans="1:2">
      <c r="A134" s="35" t="s">
        <v>68</v>
      </c>
      <c r="B134" s="45">
        <v>1336.3508771929824</v>
      </c>
    </row>
    <row r="135" spans="1:2">
      <c r="A135" s="35" t="s">
        <v>5</v>
      </c>
      <c r="B135" s="45">
        <v>1375.3684210526317</v>
      </c>
    </row>
    <row r="136" spans="1:2">
      <c r="A136" s="35" t="s">
        <v>6</v>
      </c>
      <c r="B136" s="45">
        <v>1482.6666666666667</v>
      </c>
    </row>
    <row r="137" spans="1:2">
      <c r="A137" s="35" t="s">
        <v>7</v>
      </c>
      <c r="B137" s="45">
        <v>1541.1929824561405</v>
      </c>
    </row>
    <row r="138" spans="1:2">
      <c r="A138" s="35" t="s">
        <v>8</v>
      </c>
      <c r="B138" s="45">
        <v>1575.3333333333333</v>
      </c>
    </row>
    <row r="139" spans="1:2">
      <c r="A139" s="39" t="s">
        <v>9</v>
      </c>
      <c r="B139" s="45">
        <v>1804.5614035087719</v>
      </c>
    </row>
    <row r="140" spans="1:2">
      <c r="A140" s="35" t="s">
        <v>86</v>
      </c>
      <c r="B140" s="45">
        <v>2433.7192982456145</v>
      </c>
    </row>
    <row r="141" spans="1:2">
      <c r="A141" s="35" t="s">
        <v>87</v>
      </c>
      <c r="B141" s="45">
        <v>1916.7368421052633</v>
      </c>
    </row>
    <row r="142" spans="1:2">
      <c r="A142" s="74" t="s">
        <v>718</v>
      </c>
      <c r="B142" s="45"/>
    </row>
    <row r="143" spans="1:2">
      <c r="A143" s="35" t="s">
        <v>116</v>
      </c>
      <c r="B143" s="45">
        <v>2175.2280701754385</v>
      </c>
    </row>
    <row r="144" spans="1:2">
      <c r="A144" s="35" t="s">
        <v>10</v>
      </c>
      <c r="B144" s="45">
        <v>2214.2456140350878</v>
      </c>
    </row>
    <row r="145" spans="1:2">
      <c r="A145" s="35" t="s">
        <v>11</v>
      </c>
      <c r="B145" s="45">
        <v>2263.0175438596493</v>
      </c>
    </row>
    <row r="146" spans="1:2">
      <c r="A146" s="35" t="s">
        <v>12</v>
      </c>
      <c r="B146" s="45">
        <v>2380.0701754385964</v>
      </c>
    </row>
    <row r="147" spans="1:2">
      <c r="A147" s="35" t="s">
        <v>13</v>
      </c>
      <c r="B147" s="45">
        <v>2541.0175438596493</v>
      </c>
    </row>
    <row r="148" spans="1:2">
      <c r="A148" s="35" t="s">
        <v>14</v>
      </c>
      <c r="B148" s="45">
        <v>2726.3508771929828</v>
      </c>
    </row>
    <row r="149" spans="1:2">
      <c r="A149" s="39" t="s">
        <v>185</v>
      </c>
      <c r="B149" s="45">
        <v>2726.3508771929828</v>
      </c>
    </row>
    <row r="150" spans="1:2">
      <c r="A150" s="35" t="s">
        <v>15</v>
      </c>
      <c r="B150" s="45">
        <v>3492.0701754385964</v>
      </c>
    </row>
    <row r="151" spans="1:2">
      <c r="A151" s="35" t="s">
        <v>16</v>
      </c>
      <c r="B151" s="45">
        <v>3267.719298245614</v>
      </c>
    </row>
    <row r="152" spans="1:2">
      <c r="A152" s="35" t="s">
        <v>17</v>
      </c>
      <c r="B152" s="45">
        <v>3379.8947368421054</v>
      </c>
    </row>
    <row r="153" spans="1:2">
      <c r="A153" s="39" t="s">
        <v>18</v>
      </c>
      <c r="B153" s="45">
        <v>3526.2105263157896</v>
      </c>
    </row>
    <row r="154" spans="1:2">
      <c r="A154" s="35" t="s">
        <v>125</v>
      </c>
      <c r="B154" s="45">
        <v>3638.385964912281</v>
      </c>
    </row>
    <row r="155" spans="1:2">
      <c r="A155" s="39" t="s">
        <v>126</v>
      </c>
      <c r="B155" s="45">
        <v>3779.4736842105272</v>
      </c>
    </row>
    <row r="156" spans="1:2">
      <c r="A156" s="39" t="s">
        <v>127</v>
      </c>
      <c r="B156" s="45">
        <v>4155.1578947368425</v>
      </c>
    </row>
    <row r="157" spans="1:2">
      <c r="A157" s="39" t="s">
        <v>128</v>
      </c>
      <c r="B157" s="45">
        <v>4426.7368421052633</v>
      </c>
    </row>
    <row r="158" spans="1:2">
      <c r="A158" s="74" t="s">
        <v>719</v>
      </c>
      <c r="B158" s="45"/>
    </row>
    <row r="159" spans="1:2">
      <c r="A159" s="35" t="s">
        <v>19</v>
      </c>
      <c r="B159" s="45">
        <v>2900.9824561403511</v>
      </c>
    </row>
    <row r="160" spans="1:2">
      <c r="A160" s="35" t="s">
        <v>20</v>
      </c>
      <c r="B160" s="45">
        <v>3070.2456140350878</v>
      </c>
    </row>
    <row r="161" spans="1:2">
      <c r="A161" s="35" t="s">
        <v>21</v>
      </c>
      <c r="B161" s="45">
        <v>3239.5087719298249</v>
      </c>
    </row>
    <row r="162" spans="1:2">
      <c r="A162" s="35" t="s">
        <v>129</v>
      </c>
      <c r="B162" s="45">
        <v>3408.7719298245615</v>
      </c>
    </row>
    <row r="163" spans="1:2">
      <c r="A163" s="35" t="s">
        <v>130</v>
      </c>
      <c r="B163" s="45">
        <v>3578.0350877192986</v>
      </c>
    </row>
    <row r="164" spans="1:2">
      <c r="A164" s="74" t="s">
        <v>720</v>
      </c>
      <c r="B164" s="45"/>
    </row>
    <row r="165" spans="1:2">
      <c r="A165" s="35" t="s">
        <v>22</v>
      </c>
      <c r="B165" s="45">
        <v>4443.1578947368425</v>
      </c>
    </row>
    <row r="166" spans="1:2">
      <c r="A166" s="39" t="s">
        <v>23</v>
      </c>
      <c r="B166" s="45">
        <v>4612.4210526315792</v>
      </c>
    </row>
    <row r="167" spans="1:2">
      <c r="A167" s="39" t="s">
        <v>24</v>
      </c>
      <c r="B167" s="45">
        <v>4866.3157894736851</v>
      </c>
    </row>
    <row r="168" spans="1:2">
      <c r="A168" s="35" t="s">
        <v>243</v>
      </c>
      <c r="B168" s="45">
        <v>4697.3684210526317</v>
      </c>
    </row>
    <row r="169" spans="1:2">
      <c r="A169" s="39" t="s">
        <v>25</v>
      </c>
      <c r="B169" s="45">
        <v>5289.4736842105267</v>
      </c>
    </row>
    <row r="170" spans="1:2">
      <c r="A170" s="35" t="s">
        <v>131</v>
      </c>
      <c r="B170" s="45">
        <v>5712.6315789473683</v>
      </c>
    </row>
    <row r="171" spans="1:2">
      <c r="A171" s="35" t="s">
        <v>113</v>
      </c>
      <c r="B171" s="45">
        <v>6145.2631578947376</v>
      </c>
    </row>
    <row r="172" spans="1:2">
      <c r="A172" s="35" t="s">
        <v>1012</v>
      </c>
      <c r="B172" s="45">
        <v>7159.6491228070181</v>
      </c>
    </row>
    <row r="173" spans="1:2">
      <c r="A173" s="35" t="s">
        <v>481</v>
      </c>
      <c r="B173" s="45">
        <v>20148.148148148146</v>
      </c>
    </row>
    <row r="174" spans="1:2">
      <c r="A174" s="35" t="s">
        <v>1014</v>
      </c>
      <c r="B174" s="45">
        <v>26981.481481481478</v>
      </c>
    </row>
    <row r="175" spans="1:2">
      <c r="A175" s="79" t="s">
        <v>801</v>
      </c>
      <c r="B175" s="45"/>
    </row>
    <row r="176" spans="1:2">
      <c r="A176" s="35" t="s">
        <v>425</v>
      </c>
      <c r="B176" s="45">
        <v>70777.777777777766</v>
      </c>
    </row>
    <row r="177" spans="1:2">
      <c r="A177" s="35" t="s">
        <v>1016</v>
      </c>
      <c r="B177" s="45">
        <v>18296.21052631579</v>
      </c>
    </row>
    <row r="178" spans="1:2">
      <c r="A178" s="35" t="s">
        <v>1018</v>
      </c>
      <c r="B178" s="45">
        <v>3161.0385964912284</v>
      </c>
    </row>
    <row r="179" spans="1:2">
      <c r="A179" s="197" t="s">
        <v>722</v>
      </c>
      <c r="B179" s="87"/>
    </row>
    <row r="180" spans="1:2">
      <c r="A180" s="198"/>
      <c r="B180" s="87">
        <v>0</v>
      </c>
    </row>
    <row r="181" spans="1:2">
      <c r="A181" s="199"/>
      <c r="B181" s="87">
        <v>0</v>
      </c>
    </row>
    <row r="182" spans="1:2">
      <c r="A182" s="35" t="s">
        <v>26</v>
      </c>
      <c r="B182" s="45">
        <v>45.26315789473685</v>
      </c>
    </row>
    <row r="183" spans="1:2">
      <c r="A183" s="35" t="s">
        <v>27</v>
      </c>
      <c r="B183" s="45">
        <v>67.894736842105274</v>
      </c>
    </row>
    <row r="184" spans="1:2">
      <c r="A184" s="35" t="s">
        <v>28</v>
      </c>
      <c r="B184" s="45">
        <v>45.26315789473685</v>
      </c>
    </row>
    <row r="185" spans="1:2">
      <c r="A185" s="35" t="s">
        <v>1270</v>
      </c>
      <c r="B185" s="45">
        <v>108.63157894736844</v>
      </c>
    </row>
    <row r="186" spans="1:2">
      <c r="A186" s="35" t="s">
        <v>29</v>
      </c>
      <c r="B186" s="45">
        <v>294.21052631578948</v>
      </c>
    </row>
    <row r="187" spans="1:2">
      <c r="A187" s="35" t="s">
        <v>30</v>
      </c>
      <c r="B187" s="45">
        <v>384.73684210526324</v>
      </c>
    </row>
    <row r="188" spans="1:2">
      <c r="A188" s="35" t="s">
        <v>182</v>
      </c>
      <c r="B188" s="45">
        <v>443.57894736842115</v>
      </c>
    </row>
    <row r="189" spans="1:2">
      <c r="A189" s="35" t="s">
        <v>31</v>
      </c>
      <c r="B189" s="45">
        <v>678.94736842105272</v>
      </c>
    </row>
    <row r="190" spans="1:2">
      <c r="A190" s="35" t="s">
        <v>32</v>
      </c>
      <c r="B190" s="45">
        <v>973.15789473684231</v>
      </c>
    </row>
    <row r="191" spans="1:2">
      <c r="A191" s="35" t="s">
        <v>105</v>
      </c>
      <c r="B191" s="45">
        <v>1720</v>
      </c>
    </row>
    <row r="192" spans="1:2">
      <c r="A192" s="35" t="s">
        <v>143</v>
      </c>
      <c r="B192" s="45">
        <v>72.421052631578959</v>
      </c>
    </row>
    <row r="193" spans="1:2">
      <c r="A193" s="35" t="s">
        <v>189</v>
      </c>
      <c r="B193" s="45">
        <v>90.526315789473699</v>
      </c>
    </row>
    <row r="194" spans="1:2">
      <c r="A194" s="35" t="s">
        <v>244</v>
      </c>
      <c r="B194" s="45">
        <v>36.21052631578948</v>
      </c>
    </row>
    <row r="195" spans="1:2">
      <c r="A195" s="35" t="s">
        <v>245</v>
      </c>
      <c r="B195" s="45">
        <v>36.21052631578948</v>
      </c>
    </row>
    <row r="196" spans="1:2">
      <c r="A196" s="35" t="s">
        <v>246</v>
      </c>
      <c r="B196" s="45">
        <v>678.94736842105272</v>
      </c>
    </row>
    <row r="197" spans="1:2">
      <c r="A197" s="197" t="s">
        <v>723</v>
      </c>
      <c r="B197" s="87"/>
    </row>
    <row r="198" spans="1:2">
      <c r="A198" s="198"/>
      <c r="B198" s="87"/>
    </row>
    <row r="199" spans="1:2">
      <c r="A199" s="199"/>
      <c r="B199" s="87"/>
    </row>
    <row r="200" spans="1:2">
      <c r="A200" s="35" t="s">
        <v>35</v>
      </c>
      <c r="B200" s="45">
        <v>9700.7368421052633</v>
      </c>
    </row>
    <row r="201" spans="1:2">
      <c r="A201" s="35" t="s">
        <v>36</v>
      </c>
      <c r="B201" s="45">
        <v>7294.7368421052633</v>
      </c>
    </row>
    <row r="202" spans="1:2">
      <c r="A202" s="35" t="s">
        <v>33</v>
      </c>
      <c r="B202" s="45">
        <v>3400.3508771929824</v>
      </c>
    </row>
    <row r="203" spans="1:2">
      <c r="A203" s="35" t="s">
        <v>34</v>
      </c>
      <c r="B203" s="45">
        <v>1293.8947368421054</v>
      </c>
    </row>
    <row r="204" spans="1:2">
      <c r="A204" s="35" t="s">
        <v>89</v>
      </c>
      <c r="B204" s="45">
        <v>501.05263157894746</v>
      </c>
    </row>
    <row r="205" spans="1:2">
      <c r="A205" s="35" t="s">
        <v>193</v>
      </c>
      <c r="B205" s="45">
        <v>2444.9122807017543</v>
      </c>
    </row>
    <row r="206" spans="1:2">
      <c r="A206" s="35" t="s">
        <v>1021</v>
      </c>
      <c r="B206" s="45">
        <v>2350.8771929824566</v>
      </c>
    </row>
    <row r="207" spans="1:2">
      <c r="A207" s="35" t="s">
        <v>1023</v>
      </c>
      <c r="B207" s="45">
        <v>470.17543859649129</v>
      </c>
    </row>
    <row r="208" spans="1:2">
      <c r="A208" s="35" t="s">
        <v>1025</v>
      </c>
      <c r="B208" s="45">
        <v>470.17543859649129</v>
      </c>
    </row>
    <row r="209" spans="1:2">
      <c r="A209" s="35" t="s">
        <v>268</v>
      </c>
      <c r="B209" s="45">
        <v>74.05263157894737</v>
      </c>
    </row>
    <row r="210" spans="1:2">
      <c r="A210" s="35" t="s">
        <v>269</v>
      </c>
      <c r="B210" s="45">
        <v>98.736842105263165</v>
      </c>
    </row>
    <row r="211" spans="1:2">
      <c r="A211" s="35" t="s">
        <v>270</v>
      </c>
      <c r="B211" s="45">
        <v>148.10526315789474</v>
      </c>
    </row>
    <row r="212" spans="1:2">
      <c r="A212" s="197" t="s">
        <v>724</v>
      </c>
      <c r="B212" s="87"/>
    </row>
    <row r="213" spans="1:2">
      <c r="A213" s="198"/>
      <c r="B213" s="87">
        <v>0</v>
      </c>
    </row>
    <row r="214" spans="1:2">
      <c r="A214" s="199"/>
      <c r="B214" s="87">
        <v>0</v>
      </c>
    </row>
    <row r="215" spans="1:2">
      <c r="A215" s="35" t="s">
        <v>283</v>
      </c>
      <c r="B215" s="45">
        <v>0</v>
      </c>
    </row>
    <row r="216" spans="1:2">
      <c r="A216" s="35" t="s">
        <v>82</v>
      </c>
      <c r="B216" s="45">
        <v>0</v>
      </c>
    </row>
    <row r="217" spans="1:2">
      <c r="A217" s="35" t="s">
        <v>83</v>
      </c>
      <c r="B217" s="45">
        <v>0</v>
      </c>
    </row>
    <row r="218" spans="1:2">
      <c r="A218" s="35" t="s">
        <v>84</v>
      </c>
      <c r="B218" s="45">
        <v>0</v>
      </c>
    </row>
    <row r="219" spans="1:2">
      <c r="A219" s="40" t="s">
        <v>725</v>
      </c>
      <c r="B219" s="45"/>
    </row>
    <row r="220" spans="1:2">
      <c r="A220" s="35" t="s">
        <v>261</v>
      </c>
      <c r="B220" s="45">
        <v>569.76608187134502</v>
      </c>
    </row>
    <row r="221" spans="1:2">
      <c r="A221" s="35" t="s">
        <v>262</v>
      </c>
      <c r="B221" s="45">
        <v>984.44444444444434</v>
      </c>
    </row>
    <row r="222" spans="1:2">
      <c r="A222" s="83" t="s">
        <v>848</v>
      </c>
      <c r="B222" s="44"/>
    </row>
    <row r="223" spans="1:2">
      <c r="A223" s="209" t="s">
        <v>726</v>
      </c>
      <c r="B223" s="45"/>
    </row>
    <row r="224" spans="1:2">
      <c r="A224" s="210"/>
      <c r="B224" s="45"/>
    </row>
    <row r="225" spans="1:2">
      <c r="A225" s="211"/>
      <c r="B225" s="45"/>
    </row>
    <row r="226" spans="1:2">
      <c r="A226" s="41" t="s">
        <v>1027</v>
      </c>
      <c r="B226" s="45">
        <v>2596.4912280701756</v>
      </c>
    </row>
    <row r="227" spans="1:2">
      <c r="A227" s="35" t="s">
        <v>456</v>
      </c>
      <c r="B227" s="45">
        <v>3248.2017543859656</v>
      </c>
    </row>
    <row r="228" spans="1:2">
      <c r="A228" s="35" t="s">
        <v>457</v>
      </c>
      <c r="B228" s="45">
        <v>3584.7585964912282</v>
      </c>
    </row>
    <row r="229" spans="1:2">
      <c r="A229" s="35" t="s">
        <v>818</v>
      </c>
      <c r="B229" s="45">
        <v>8829.9733333333334</v>
      </c>
    </row>
    <row r="230" spans="1:2">
      <c r="A230" s="209" t="s">
        <v>727</v>
      </c>
      <c r="B230" s="45"/>
    </row>
    <row r="231" spans="1:2">
      <c r="A231" s="210"/>
      <c r="B231" s="45"/>
    </row>
    <row r="232" spans="1:2">
      <c r="A232" s="211"/>
      <c r="B232" s="45"/>
    </row>
    <row r="233" spans="1:2">
      <c r="A233" s="35" t="s">
        <v>265</v>
      </c>
      <c r="B233" s="45">
        <v>102.76315789473685</v>
      </c>
    </row>
    <row r="234" spans="1:2">
      <c r="A234" s="35" t="s">
        <v>191</v>
      </c>
      <c r="B234" s="45">
        <v>116.35964912280703</v>
      </c>
    </row>
    <row r="235" spans="1:2">
      <c r="A235" s="35" t="s">
        <v>857</v>
      </c>
      <c r="B235" s="45">
        <v>316.21052631578948</v>
      </c>
    </row>
    <row r="236" spans="1:2">
      <c r="A236" s="35" t="s">
        <v>634</v>
      </c>
      <c r="B236" s="45">
        <v>295.61403508771934</v>
      </c>
    </row>
    <row r="237" spans="1:2">
      <c r="A237" s="209" t="s">
        <v>728</v>
      </c>
      <c r="B237" s="45"/>
    </row>
    <row r="238" spans="1:2">
      <c r="A238" s="210"/>
      <c r="B238" s="45">
        <v>0</v>
      </c>
    </row>
    <row r="239" spans="1:2">
      <c r="A239" s="211"/>
      <c r="B239" s="45">
        <v>0</v>
      </c>
    </row>
    <row r="240" spans="1:2">
      <c r="A240" s="35" t="s">
        <v>1271</v>
      </c>
      <c r="B240" s="45">
        <v>540.00000000000011</v>
      </c>
    </row>
    <row r="241" spans="1:2">
      <c r="A241" s="35" t="s">
        <v>802</v>
      </c>
      <c r="B241" s="45">
        <v>740.00000000000011</v>
      </c>
    </row>
    <row r="242" spans="1:2">
      <c r="A242" s="35" t="s">
        <v>405</v>
      </c>
      <c r="B242" s="45">
        <v>586.66666666666663</v>
      </c>
    </row>
    <row r="243" spans="1:2">
      <c r="A243" s="35" t="s">
        <v>885</v>
      </c>
      <c r="B243" s="45">
        <v>1500.0000000000002</v>
      </c>
    </row>
    <row r="244" spans="1:2">
      <c r="A244" s="35" t="s">
        <v>803</v>
      </c>
      <c r="B244" s="45">
        <v>2820</v>
      </c>
    </row>
    <row r="245" spans="1:2">
      <c r="A245" s="35" t="s">
        <v>406</v>
      </c>
      <c r="B245" s="45">
        <v>1760.0000000000002</v>
      </c>
    </row>
    <row r="246" spans="1:2">
      <c r="A246" s="35" t="s">
        <v>407</v>
      </c>
      <c r="B246" s="45">
        <v>2766.666666666667</v>
      </c>
    </row>
    <row r="247" spans="1:2">
      <c r="A247" s="35" t="s">
        <v>637</v>
      </c>
      <c r="B247" s="45">
        <v>1760.0000000000002</v>
      </c>
    </row>
    <row r="248" spans="1:2">
      <c r="A248" s="35" t="s">
        <v>404</v>
      </c>
      <c r="B248" s="45">
        <v>2766.666666666667</v>
      </c>
    </row>
    <row r="249" spans="1:2">
      <c r="A249" s="35" t="s">
        <v>804</v>
      </c>
      <c r="B249" s="45">
        <v>3900.0000000000005</v>
      </c>
    </row>
    <row r="250" spans="1:2">
      <c r="A250" s="35" t="s">
        <v>872</v>
      </c>
      <c r="B250" s="45">
        <v>5300</v>
      </c>
    </row>
    <row r="251" spans="1:2">
      <c r="A251" s="35" t="s">
        <v>638</v>
      </c>
      <c r="B251" s="45">
        <v>3746.666666666667</v>
      </c>
    </row>
    <row r="252" spans="1:2">
      <c r="A252" s="35" t="s">
        <v>639</v>
      </c>
      <c r="B252" s="45">
        <v>6500.0000000000009</v>
      </c>
    </row>
    <row r="253" spans="1:2">
      <c r="A253" s="35" t="s">
        <v>886</v>
      </c>
      <c r="B253" s="45">
        <v>10000</v>
      </c>
    </row>
    <row r="254" spans="1:2">
      <c r="A254" s="35" t="s">
        <v>805</v>
      </c>
      <c r="B254" s="45">
        <v>5866.666666666667</v>
      </c>
    </row>
    <row r="255" spans="1:2">
      <c r="A255" s="35" t="s">
        <v>806</v>
      </c>
      <c r="B255" s="45">
        <v>5933.3333333333339</v>
      </c>
    </row>
    <row r="256" spans="1:2">
      <c r="A256" s="35" t="s">
        <v>807</v>
      </c>
      <c r="B256" s="45">
        <v>8366.6666666666679</v>
      </c>
    </row>
    <row r="257" spans="1:2">
      <c r="A257" s="83" t="s">
        <v>737</v>
      </c>
      <c r="B257" s="44"/>
    </row>
    <row r="258" spans="1:2">
      <c r="A258" s="212" t="s">
        <v>808</v>
      </c>
      <c r="B258" s="88"/>
    </row>
    <row r="259" spans="1:2">
      <c r="A259" s="213"/>
      <c r="B259" s="88">
        <v>0</v>
      </c>
    </row>
    <row r="260" spans="1:2">
      <c r="A260" s="214"/>
      <c r="B260" s="88">
        <v>0</v>
      </c>
    </row>
    <row r="261" spans="1:2">
      <c r="A261" s="75" t="s">
        <v>729</v>
      </c>
      <c r="B261" s="45"/>
    </row>
    <row r="262" spans="1:2">
      <c r="A262" s="35" t="s">
        <v>90</v>
      </c>
      <c r="B262" s="45">
        <v>458.78596491228069</v>
      </c>
    </row>
    <row r="263" spans="1:2">
      <c r="A263" s="35" t="s">
        <v>91</v>
      </c>
      <c r="B263" s="45">
        <v>558.13333333333333</v>
      </c>
    </row>
    <row r="264" spans="1:2">
      <c r="A264" s="35" t="s">
        <v>577</v>
      </c>
      <c r="B264" s="45">
        <v>810.52631578947376</v>
      </c>
    </row>
    <row r="265" spans="1:2">
      <c r="A265" s="35" t="s">
        <v>92</v>
      </c>
      <c r="B265" s="45">
        <v>585.27368421052631</v>
      </c>
    </row>
    <row r="266" spans="1:2">
      <c r="A266" s="35" t="s">
        <v>93</v>
      </c>
      <c r="B266" s="45">
        <v>801.49122807017557</v>
      </c>
    </row>
    <row r="267" spans="1:2">
      <c r="A267" s="35" t="s">
        <v>578</v>
      </c>
      <c r="B267" s="45">
        <v>1000.0000000000001</v>
      </c>
    </row>
    <row r="268" spans="1:2">
      <c r="A268" s="35" t="s">
        <v>94</v>
      </c>
      <c r="B268" s="45">
        <v>1202.6063157894739</v>
      </c>
    </row>
    <row r="269" spans="1:2">
      <c r="A269" s="35" t="s">
        <v>579</v>
      </c>
      <c r="B269" s="45">
        <v>1389.4736842105265</v>
      </c>
    </row>
    <row r="270" spans="1:2">
      <c r="A270" s="35" t="s">
        <v>95</v>
      </c>
      <c r="B270" s="45">
        <v>2122.8070175438597</v>
      </c>
    </row>
    <row r="271" spans="1:2">
      <c r="A271" s="35" t="s">
        <v>88</v>
      </c>
      <c r="B271" s="45">
        <v>3301.0526315789475</v>
      </c>
    </row>
    <row r="272" spans="1:2">
      <c r="A272" s="79" t="s">
        <v>730</v>
      </c>
      <c r="B272" s="45"/>
    </row>
    <row r="273" spans="1:2">
      <c r="A273" s="35" t="s">
        <v>635</v>
      </c>
      <c r="B273" s="45">
        <v>9245.6140350877195</v>
      </c>
    </row>
    <row r="274" spans="1:2">
      <c r="A274" s="35" t="s">
        <v>636</v>
      </c>
      <c r="B274" s="45">
        <v>11929.82456140351</v>
      </c>
    </row>
    <row r="275" spans="1:2">
      <c r="A275" s="197" t="s">
        <v>731</v>
      </c>
      <c r="B275" s="87"/>
    </row>
    <row r="276" spans="1:2">
      <c r="A276" s="198"/>
      <c r="B276" s="87">
        <v>0</v>
      </c>
    </row>
    <row r="277" spans="1:2">
      <c r="A277" s="199"/>
      <c r="B277" s="87">
        <v>0</v>
      </c>
    </row>
    <row r="278" spans="1:2">
      <c r="A278" s="35" t="s">
        <v>294</v>
      </c>
      <c r="B278" s="45">
        <v>143.18053197509906</v>
      </c>
    </row>
    <row r="279" spans="1:2">
      <c r="A279" s="35" t="s">
        <v>38</v>
      </c>
      <c r="B279" s="45">
        <v>492.28070175438603</v>
      </c>
    </row>
    <row r="280" spans="1:2">
      <c r="A280" s="197" t="s">
        <v>732</v>
      </c>
      <c r="B280" s="87"/>
    </row>
    <row r="281" spans="1:2">
      <c r="A281" s="198"/>
      <c r="B281" s="87">
        <v>0</v>
      </c>
    </row>
    <row r="282" spans="1:2">
      <c r="A282" s="199"/>
      <c r="B282" s="87">
        <v>0</v>
      </c>
    </row>
    <row r="283" spans="1:2">
      <c r="A283" s="35" t="s">
        <v>439</v>
      </c>
      <c r="B283" s="45">
        <v>948.24561403508778</v>
      </c>
    </row>
    <row r="284" spans="1:2">
      <c r="A284" s="35" t="s">
        <v>440</v>
      </c>
      <c r="B284" s="45">
        <v>988.59649122807025</v>
      </c>
    </row>
    <row r="285" spans="1:2">
      <c r="A285" s="35" t="s">
        <v>441</v>
      </c>
      <c r="B285" s="45">
        <v>1028.9473684210527</v>
      </c>
    </row>
    <row r="286" spans="1:2">
      <c r="A286" s="83" t="s">
        <v>736</v>
      </c>
      <c r="B286" s="89"/>
    </row>
    <row r="287" spans="1:2">
      <c r="A287" s="215" t="s">
        <v>734</v>
      </c>
      <c r="B287" s="90"/>
    </row>
    <row r="288" spans="1:2">
      <c r="A288" s="216"/>
      <c r="B288" s="90"/>
    </row>
    <row r="289" spans="1:2">
      <c r="A289" s="217"/>
      <c r="B289" s="90"/>
    </row>
    <row r="290" spans="1:2">
      <c r="A290" s="37" t="s">
        <v>387</v>
      </c>
      <c r="B290" s="45">
        <v>2385.9649122807018</v>
      </c>
    </row>
    <row r="291" spans="1:2">
      <c r="A291" s="37" t="s">
        <v>277</v>
      </c>
      <c r="B291" s="45">
        <v>1115.7894736842106</v>
      </c>
    </row>
    <row r="292" spans="1:2">
      <c r="A292" s="37" t="s">
        <v>238</v>
      </c>
      <c r="B292" s="45">
        <v>331.75438596491227</v>
      </c>
    </row>
    <row r="293" spans="1:2">
      <c r="A293" s="215" t="s">
        <v>1272</v>
      </c>
      <c r="B293" s="90"/>
    </row>
    <row r="294" spans="1:2">
      <c r="A294" s="216"/>
      <c r="B294" s="90"/>
    </row>
    <row r="295" spans="1:2">
      <c r="A295" s="217"/>
      <c r="B295" s="90"/>
    </row>
    <row r="296" spans="1:2">
      <c r="A296" s="37" t="s">
        <v>809</v>
      </c>
      <c r="B296" s="45">
        <v>3561.4035087719303</v>
      </c>
    </row>
    <row r="297" spans="1:2">
      <c r="A297" s="215" t="s">
        <v>1273</v>
      </c>
      <c r="B297" s="90"/>
    </row>
    <row r="298" spans="1:2">
      <c r="A298" s="216"/>
      <c r="B298" s="90"/>
    </row>
    <row r="299" spans="1:2">
      <c r="A299" s="217"/>
      <c r="B299" s="90"/>
    </row>
    <row r="300" spans="1:2">
      <c r="A300" s="37" t="s">
        <v>1029</v>
      </c>
      <c r="B300" s="45">
        <v>17546.140350877195</v>
      </c>
    </row>
    <row r="301" spans="1:2">
      <c r="A301" s="37" t="s">
        <v>1031</v>
      </c>
      <c r="B301" s="45">
        <v>18608.684210526317</v>
      </c>
    </row>
    <row r="302" spans="1:2">
      <c r="A302" s="37" t="s">
        <v>1033</v>
      </c>
      <c r="B302" s="45">
        <v>28392.982456140355</v>
      </c>
    </row>
    <row r="303" spans="1:2">
      <c r="A303" s="37" t="s">
        <v>1035</v>
      </c>
      <c r="B303" s="45">
        <v>33231.578947368427</v>
      </c>
    </row>
    <row r="304" spans="1:2">
      <c r="A304" s="37" t="s">
        <v>1037</v>
      </c>
      <c r="B304" s="45">
        <v>35982.456140350878</v>
      </c>
    </row>
    <row r="305" spans="1:2">
      <c r="A305" s="37" t="s">
        <v>1039</v>
      </c>
      <c r="B305" s="45">
        <v>33262.280701754389</v>
      </c>
    </row>
    <row r="306" spans="1:2">
      <c r="A306" s="37" t="s">
        <v>1041</v>
      </c>
      <c r="B306" s="45">
        <v>37615.789473684214</v>
      </c>
    </row>
    <row r="307" spans="1:2">
      <c r="A307" s="37" t="s">
        <v>1043</v>
      </c>
      <c r="B307" s="45">
        <v>43301.754385964916</v>
      </c>
    </row>
    <row r="308" spans="1:2">
      <c r="A308" s="37" t="s">
        <v>383</v>
      </c>
      <c r="B308" s="45">
        <v>55590.554385964919</v>
      </c>
    </row>
    <row r="309" spans="1:2">
      <c r="A309" s="37" t="s">
        <v>1045</v>
      </c>
      <c r="B309" s="45">
        <v>48809.649122807023</v>
      </c>
    </row>
    <row r="310" spans="1:2">
      <c r="A310" s="37" t="s">
        <v>1047</v>
      </c>
      <c r="B310" s="45">
        <v>53310.526315789481</v>
      </c>
    </row>
    <row r="311" spans="1:2">
      <c r="A311" s="37" t="s">
        <v>384</v>
      </c>
      <c r="B311" s="45">
        <v>61152.561403508778</v>
      </c>
    </row>
    <row r="312" spans="1:2">
      <c r="A312" s="37" t="s">
        <v>1049</v>
      </c>
      <c r="B312" s="45">
        <v>58701.754385964916</v>
      </c>
    </row>
    <row r="313" spans="1:2">
      <c r="A313" s="37" t="s">
        <v>1051</v>
      </c>
      <c r="B313" s="45">
        <v>108892.98245614037</v>
      </c>
    </row>
    <row r="314" spans="1:2">
      <c r="A314" s="37" t="s">
        <v>1053</v>
      </c>
      <c r="B314" s="45">
        <v>121775.43859649124</v>
      </c>
    </row>
    <row r="315" spans="1:2">
      <c r="A315" s="83" t="s">
        <v>735</v>
      </c>
      <c r="B315" s="44"/>
    </row>
    <row r="316" spans="1:2">
      <c r="A316" s="197" t="s">
        <v>739</v>
      </c>
      <c r="B316" s="87"/>
    </row>
    <row r="317" spans="1:2">
      <c r="A317" s="198"/>
      <c r="B317" s="87">
        <v>0</v>
      </c>
    </row>
    <row r="318" spans="1:2">
      <c r="A318" s="199"/>
      <c r="B318" s="87">
        <v>0</v>
      </c>
    </row>
    <row r="319" spans="1:2">
      <c r="A319" s="85" t="s">
        <v>859</v>
      </c>
      <c r="B319" s="45">
        <v>331.49871001031994</v>
      </c>
    </row>
    <row r="320" spans="1:2">
      <c r="A320" s="85" t="s">
        <v>860</v>
      </c>
      <c r="B320" s="45">
        <v>433.3751289989678</v>
      </c>
    </row>
    <row r="321" spans="1:2">
      <c r="A321" s="85" t="s">
        <v>591</v>
      </c>
      <c r="B321" s="45">
        <v>537.67569659442722</v>
      </c>
    </row>
    <row r="322" spans="1:2">
      <c r="A322" s="85" t="s">
        <v>593</v>
      </c>
      <c r="B322" s="45">
        <v>680.6052631578948</v>
      </c>
    </row>
    <row r="323" spans="1:2">
      <c r="A323" s="85" t="s">
        <v>595</v>
      </c>
      <c r="B323" s="45">
        <v>680.79876160990727</v>
      </c>
    </row>
    <row r="324" spans="1:2">
      <c r="A324" s="85" t="s">
        <v>597</v>
      </c>
      <c r="B324" s="45">
        <v>842.40789473684242</v>
      </c>
    </row>
    <row r="325" spans="1:2">
      <c r="A325" s="85" t="s">
        <v>599</v>
      </c>
      <c r="B325" s="45">
        <v>1234.0074819401448</v>
      </c>
    </row>
    <row r="326" spans="1:2">
      <c r="A326" s="85" t="s">
        <v>601</v>
      </c>
      <c r="B326" s="45">
        <v>1283.9285345717242</v>
      </c>
    </row>
    <row r="327" spans="1:2">
      <c r="A327" s="85" t="s">
        <v>603</v>
      </c>
      <c r="B327" s="45">
        <v>1620.0966202270386</v>
      </c>
    </row>
    <row r="328" spans="1:2">
      <c r="A328" s="85" t="s">
        <v>605</v>
      </c>
      <c r="B328" s="45">
        <v>3265.5544375644995</v>
      </c>
    </row>
    <row r="329" spans="1:2">
      <c r="A329" s="85" t="s">
        <v>607</v>
      </c>
      <c r="B329" s="45">
        <v>3776.7380030959753</v>
      </c>
    </row>
    <row r="330" spans="1:2">
      <c r="A330" s="85" t="s">
        <v>609</v>
      </c>
      <c r="B330" s="45">
        <v>4267.1378998968012</v>
      </c>
    </row>
    <row r="331" spans="1:2">
      <c r="A331" s="85" t="s">
        <v>611</v>
      </c>
      <c r="B331" s="45">
        <v>4444.9365325077406</v>
      </c>
    </row>
    <row r="332" spans="1:2">
      <c r="A332" s="85" t="s">
        <v>613</v>
      </c>
      <c r="B332" s="45">
        <v>6591.7505159958755</v>
      </c>
    </row>
    <row r="333" spans="1:2">
      <c r="A333" s="85" t="s">
        <v>615</v>
      </c>
      <c r="B333" s="45">
        <v>9900.2721878224984</v>
      </c>
    </row>
    <row r="334" spans="1:2">
      <c r="A334" s="85" t="s">
        <v>617</v>
      </c>
      <c r="B334" s="45">
        <v>11444.677502579978</v>
      </c>
    </row>
    <row r="335" spans="1:2">
      <c r="A335" s="209" t="s">
        <v>740</v>
      </c>
      <c r="B335" s="45"/>
    </row>
    <row r="336" spans="1:2">
      <c r="A336" s="210"/>
      <c r="B336" s="45"/>
    </row>
    <row r="337" spans="1:2">
      <c r="A337" s="211"/>
      <c r="B337" s="45"/>
    </row>
    <row r="338" spans="1:2">
      <c r="A338" s="35" t="s">
        <v>70</v>
      </c>
      <c r="B338" s="45">
        <v>525.78947368421052</v>
      </c>
    </row>
    <row r="339" spans="1:2">
      <c r="A339" s="35" t="s">
        <v>71</v>
      </c>
      <c r="B339" s="45">
        <v>506.31578947368428</v>
      </c>
    </row>
    <row r="340" spans="1:2">
      <c r="A340" s="35" t="s">
        <v>72</v>
      </c>
      <c r="B340" s="45">
        <v>636.84210526315792</v>
      </c>
    </row>
    <row r="341" spans="1:2">
      <c r="A341" s="35" t="s">
        <v>73</v>
      </c>
      <c r="B341" s="45">
        <v>814.21052631578959</v>
      </c>
    </row>
    <row r="342" spans="1:2">
      <c r="A342" s="35" t="s">
        <v>842</v>
      </c>
      <c r="B342" s="45">
        <v>1213.8596491228072</v>
      </c>
    </row>
    <row r="343" spans="1:2">
      <c r="A343" s="35" t="s">
        <v>74</v>
      </c>
      <c r="B343" s="45">
        <v>1751.5789473684213</v>
      </c>
    </row>
    <row r="344" spans="1:2">
      <c r="A344" s="35" t="s">
        <v>1346</v>
      </c>
      <c r="B344" s="45">
        <v>2049.4736842105267</v>
      </c>
    </row>
    <row r="345" spans="1:2">
      <c r="A345" s="35" t="s">
        <v>75</v>
      </c>
      <c r="B345" s="45">
        <v>2446.8771929824566</v>
      </c>
    </row>
    <row r="346" spans="1:2">
      <c r="A346" s="35" t="s">
        <v>69</v>
      </c>
      <c r="B346" s="45">
        <v>2857.5438596491235</v>
      </c>
    </row>
    <row r="347" spans="1:2">
      <c r="A347" s="35" t="s">
        <v>76</v>
      </c>
      <c r="B347" s="45">
        <v>3589.4736842105267</v>
      </c>
    </row>
    <row r="348" spans="1:2">
      <c r="A348" s="35" t="s">
        <v>77</v>
      </c>
      <c r="B348" s="45">
        <v>4041.052631578948</v>
      </c>
    </row>
    <row r="349" spans="1:2">
      <c r="A349" s="35" t="s">
        <v>78</v>
      </c>
      <c r="B349" s="45">
        <v>5710.5263157894742</v>
      </c>
    </row>
    <row r="350" spans="1:2">
      <c r="A350" s="35" t="s">
        <v>79</v>
      </c>
      <c r="B350" s="45">
        <v>6593.6842105263158</v>
      </c>
    </row>
    <row r="351" spans="1:2">
      <c r="A351" s="35" t="s">
        <v>80</v>
      </c>
      <c r="B351" s="45">
        <v>8919.2982456140362</v>
      </c>
    </row>
    <row r="352" spans="1:2">
      <c r="A352" s="35" t="s">
        <v>81</v>
      </c>
      <c r="B352" s="45">
        <v>11789.473684210527</v>
      </c>
    </row>
    <row r="353" spans="1:2">
      <c r="A353" s="35" t="s">
        <v>186</v>
      </c>
      <c r="B353" s="45">
        <v>16421.05263157895</v>
      </c>
    </row>
    <row r="354" spans="1:2">
      <c r="A354" s="35" t="s">
        <v>187</v>
      </c>
      <c r="B354" s="45">
        <v>18205.263157894737</v>
      </c>
    </row>
    <row r="355" spans="1:2">
      <c r="A355" s="35" t="s">
        <v>188</v>
      </c>
      <c r="B355" s="45">
        <v>22894.736842105263</v>
      </c>
    </row>
    <row r="356" spans="1:2">
      <c r="A356" s="197" t="s">
        <v>741</v>
      </c>
      <c r="B356" s="87"/>
    </row>
    <row r="357" spans="1:2">
      <c r="A357" s="198"/>
      <c r="B357" s="87"/>
    </row>
    <row r="358" spans="1:2">
      <c r="A358" s="199"/>
      <c r="B358" s="87"/>
    </row>
    <row r="359" spans="1:2">
      <c r="A359" s="86" t="s">
        <v>620</v>
      </c>
      <c r="B359" s="45">
        <v>1035.9754385964914</v>
      </c>
    </row>
    <row r="360" spans="1:2">
      <c r="A360" s="35" t="s">
        <v>622</v>
      </c>
      <c r="B360" s="45">
        <v>1442.9716842105263</v>
      </c>
    </row>
    <row r="361" spans="1:2">
      <c r="A361" s="35" t="s">
        <v>624</v>
      </c>
      <c r="B361" s="45">
        <v>1675.7894736842109</v>
      </c>
    </row>
    <row r="362" spans="1:2">
      <c r="A362" s="197" t="s">
        <v>1055</v>
      </c>
      <c r="B362" s="87"/>
    </row>
    <row r="363" spans="1:2">
      <c r="A363" s="198"/>
      <c r="B363" s="87"/>
    </row>
    <row r="364" spans="1:2">
      <c r="A364" s="199"/>
      <c r="B364" s="87"/>
    </row>
    <row r="365" spans="1:2">
      <c r="A365" s="86" t="s">
        <v>1057</v>
      </c>
      <c r="B365" s="45">
        <v>682.52631578947364</v>
      </c>
    </row>
    <row r="366" spans="1:2">
      <c r="A366" s="35" t="s">
        <v>1059</v>
      </c>
      <c r="B366" s="45">
        <v>23.678947368421053</v>
      </c>
    </row>
    <row r="367" spans="1:2">
      <c r="A367" s="35" t="s">
        <v>1061</v>
      </c>
      <c r="B367" s="45">
        <v>26.05263157894737</v>
      </c>
    </row>
    <row r="368" spans="1:2">
      <c r="A368" s="35" t="s">
        <v>1063</v>
      </c>
      <c r="B368" s="45">
        <v>34.389473684210529</v>
      </c>
    </row>
    <row r="369" spans="1:2">
      <c r="A369" s="35" t="s">
        <v>1065</v>
      </c>
      <c r="B369" s="45">
        <v>35.894736842105267</v>
      </c>
    </row>
    <row r="370" spans="1:2">
      <c r="A370" s="35" t="s">
        <v>1067</v>
      </c>
      <c r="B370" s="45">
        <v>37.284210526315796</v>
      </c>
    </row>
    <row r="371" spans="1:2">
      <c r="A371" s="35" t="s">
        <v>1067</v>
      </c>
      <c r="B371" s="45">
        <v>37.284210526315796</v>
      </c>
    </row>
    <row r="372" spans="1:2">
      <c r="A372" s="35" t="s">
        <v>1067</v>
      </c>
      <c r="B372" s="45">
        <v>37.284210526315796</v>
      </c>
    </row>
    <row r="373" spans="1:2">
      <c r="A373" s="35" t="s">
        <v>1067</v>
      </c>
      <c r="B373" s="45">
        <v>37.284210526315796</v>
      </c>
    </row>
    <row r="374" spans="1:2">
      <c r="A374" s="35" t="s">
        <v>1067</v>
      </c>
      <c r="B374" s="45">
        <v>37.284210526315796</v>
      </c>
    </row>
    <row r="375" spans="1:2">
      <c r="A375" s="35" t="s">
        <v>1067</v>
      </c>
      <c r="B375" s="45">
        <v>37.284210526315796</v>
      </c>
    </row>
    <row r="376" spans="1:2">
      <c r="A376" s="35" t="s">
        <v>1074</v>
      </c>
      <c r="B376" s="45">
        <v>165</v>
      </c>
    </row>
    <row r="377" spans="1:2">
      <c r="A377" s="83" t="s">
        <v>742</v>
      </c>
      <c r="B377" s="68"/>
    </row>
    <row r="378" spans="1:2">
      <c r="A378" s="197" t="s">
        <v>744</v>
      </c>
      <c r="B378" s="87"/>
    </row>
    <row r="379" spans="1:2">
      <c r="A379" s="198"/>
      <c r="B379" s="87">
        <v>0</v>
      </c>
    </row>
    <row r="380" spans="1:2">
      <c r="A380" s="199"/>
      <c r="B380" s="87">
        <v>0</v>
      </c>
    </row>
    <row r="381" spans="1:2">
      <c r="A381" s="35" t="s">
        <v>133</v>
      </c>
      <c r="B381" s="45">
        <v>3.073684210526316</v>
      </c>
    </row>
    <row r="382" spans="1:2">
      <c r="A382" s="35" t="s">
        <v>134</v>
      </c>
      <c r="B382" s="45">
        <v>3.073684210526316</v>
      </c>
    </row>
    <row r="383" spans="1:2">
      <c r="A383" s="197" t="s">
        <v>745</v>
      </c>
      <c r="B383" s="45"/>
    </row>
    <row r="384" spans="1:2">
      <c r="A384" s="198"/>
      <c r="B384" s="45">
        <v>0</v>
      </c>
    </row>
    <row r="385" spans="1:2">
      <c r="A385" s="199"/>
      <c r="B385" s="45">
        <v>0</v>
      </c>
    </row>
    <row r="386" spans="1:2">
      <c r="A386" s="35" t="s">
        <v>43</v>
      </c>
      <c r="B386" s="45">
        <v>9.5789473684210531</v>
      </c>
    </row>
    <row r="387" spans="1:2">
      <c r="A387" s="35" t="s">
        <v>45</v>
      </c>
      <c r="B387" s="45">
        <v>3.1929824561403515</v>
      </c>
    </row>
    <row r="388" spans="1:2">
      <c r="A388" s="35" t="s">
        <v>47</v>
      </c>
      <c r="B388" s="45">
        <v>14.140350877192985</v>
      </c>
    </row>
    <row r="389" spans="1:2">
      <c r="A389" s="35" t="s">
        <v>280</v>
      </c>
      <c r="B389" s="45">
        <v>2.8631578947368426</v>
      </c>
    </row>
    <row r="390" spans="1:2">
      <c r="A390" s="35" t="s">
        <v>812</v>
      </c>
      <c r="B390" s="45">
        <v>3.1929824561403515</v>
      </c>
    </row>
    <row r="391" spans="1:2">
      <c r="A391" s="197" t="s">
        <v>747</v>
      </c>
      <c r="B391" s="87"/>
    </row>
    <row r="392" spans="1:2">
      <c r="A392" s="198"/>
      <c r="B392" s="87">
        <v>0</v>
      </c>
    </row>
    <row r="393" spans="1:2">
      <c r="A393" s="199"/>
      <c r="B393" s="87">
        <v>0</v>
      </c>
    </row>
    <row r="394" spans="1:2">
      <c r="A394" s="35" t="s">
        <v>49</v>
      </c>
      <c r="B394" s="45">
        <v>4.3157894736842106</v>
      </c>
    </row>
    <row r="395" spans="1:2">
      <c r="A395" s="35" t="s">
        <v>50</v>
      </c>
      <c r="B395" s="45">
        <v>9.719298245614036</v>
      </c>
    </row>
    <row r="396" spans="1:2">
      <c r="A396" s="35" t="s">
        <v>51</v>
      </c>
      <c r="B396" s="45">
        <v>21.92982456140351</v>
      </c>
    </row>
    <row r="397" spans="1:2">
      <c r="A397" s="35" t="s">
        <v>52</v>
      </c>
      <c r="B397" s="45">
        <v>22.17543859649123</v>
      </c>
    </row>
    <row r="398" spans="1:2">
      <c r="A398" s="35" t="s">
        <v>53</v>
      </c>
      <c r="B398" s="45">
        <v>13.508771929824563</v>
      </c>
    </row>
    <row r="399" spans="1:2">
      <c r="A399" s="35" t="s">
        <v>54</v>
      </c>
      <c r="B399" s="45">
        <v>19.017543859649123</v>
      </c>
    </row>
    <row r="400" spans="1:2">
      <c r="A400" s="35" t="s">
        <v>55</v>
      </c>
      <c r="B400" s="45">
        <v>37.96491228070176</v>
      </c>
    </row>
    <row r="401" spans="1:2">
      <c r="A401" s="35" t="s">
        <v>56</v>
      </c>
      <c r="B401" s="45">
        <v>71.087719298245631</v>
      </c>
    </row>
    <row r="402" spans="1:2">
      <c r="A402" s="197" t="s">
        <v>748</v>
      </c>
      <c r="B402" s="87"/>
    </row>
    <row r="403" spans="1:2">
      <c r="A403" s="198"/>
      <c r="B403" s="87"/>
    </row>
    <row r="404" spans="1:2">
      <c r="A404" s="199"/>
      <c r="B404" s="87"/>
    </row>
    <row r="405" spans="1:2">
      <c r="A405" s="35" t="s">
        <v>284</v>
      </c>
      <c r="B405" s="45">
        <v>1.3846153846153846</v>
      </c>
    </row>
    <row r="406" spans="1:2">
      <c r="A406" s="35" t="s">
        <v>289</v>
      </c>
      <c r="B406" s="45">
        <v>1.3846153846153846</v>
      </c>
    </row>
    <row r="407" spans="1:2">
      <c r="A407" s="35" t="s">
        <v>1076</v>
      </c>
      <c r="B407" s="45">
        <v>0.55384615384615377</v>
      </c>
    </row>
    <row r="408" spans="1:2">
      <c r="A408" s="35" t="s">
        <v>286</v>
      </c>
      <c r="B408" s="45">
        <v>0.46153846153846156</v>
      </c>
    </row>
    <row r="409" spans="1:2">
      <c r="A409" s="35" t="s">
        <v>287</v>
      </c>
      <c r="B409" s="45">
        <v>0.46153846153846156</v>
      </c>
    </row>
    <row r="410" spans="1:2">
      <c r="A410" s="35" t="s">
        <v>266</v>
      </c>
      <c r="B410" s="45">
        <v>0.46153846153846156</v>
      </c>
    </row>
    <row r="411" spans="1:2">
      <c r="A411" s="35" t="s">
        <v>288</v>
      </c>
      <c r="B411" s="45">
        <v>0.64615384615384619</v>
      </c>
    </row>
    <row r="412" spans="1:2">
      <c r="A412" s="35" t="s">
        <v>1078</v>
      </c>
      <c r="B412" s="45">
        <v>1.0153846153846153</v>
      </c>
    </row>
    <row r="413" spans="1:2">
      <c r="A413" s="35" t="s">
        <v>1080</v>
      </c>
      <c r="B413" s="45">
        <v>0.7846153846153846</v>
      </c>
    </row>
    <row r="414" spans="1:2">
      <c r="A414" s="35" t="s">
        <v>1082</v>
      </c>
      <c r="B414" s="45">
        <v>0.64615384615384619</v>
      </c>
    </row>
    <row r="415" spans="1:2">
      <c r="A415" s="35" t="s">
        <v>1084</v>
      </c>
      <c r="B415" s="45">
        <v>0.96923076923076923</v>
      </c>
    </row>
    <row r="416" spans="1:2">
      <c r="A416" s="35" t="s">
        <v>1086</v>
      </c>
      <c r="B416" s="45">
        <v>0.8307692307692307</v>
      </c>
    </row>
    <row r="417" spans="1:2">
      <c r="A417" s="197" t="s">
        <v>1088</v>
      </c>
      <c r="B417" s="45">
        <v>0</v>
      </c>
    </row>
    <row r="418" spans="1:2">
      <c r="A418" s="198"/>
      <c r="B418" s="45">
        <v>0</v>
      </c>
    </row>
    <row r="419" spans="1:2">
      <c r="A419" s="199"/>
      <c r="B419" s="45">
        <v>0</v>
      </c>
    </row>
    <row r="420" spans="1:2">
      <c r="A420" s="35" t="s">
        <v>1090</v>
      </c>
      <c r="B420" s="45">
        <v>1.3538461538461537</v>
      </c>
    </row>
    <row r="421" spans="1:2">
      <c r="A421" s="35" t="s">
        <v>1092</v>
      </c>
      <c r="B421" s="45">
        <v>1.3961538461538461</v>
      </c>
    </row>
    <row r="422" spans="1:2">
      <c r="A422" s="35" t="s">
        <v>1094</v>
      </c>
      <c r="B422" s="45">
        <v>1.7769230769230768</v>
      </c>
    </row>
    <row r="423" spans="1:2">
      <c r="A423" s="35" t="s">
        <v>1096</v>
      </c>
      <c r="B423" s="45">
        <v>1.3961538461538461</v>
      </c>
    </row>
    <row r="424" spans="1:2">
      <c r="A424" s="35" t="s">
        <v>1098</v>
      </c>
      <c r="B424" s="45">
        <v>1.4384615384615385</v>
      </c>
    </row>
    <row r="425" spans="1:2">
      <c r="A425" s="35" t="s">
        <v>1100</v>
      </c>
      <c r="B425" s="45">
        <v>1.7346153846153844</v>
      </c>
    </row>
    <row r="426" spans="1:2">
      <c r="A426" s="35" t="s">
        <v>1102</v>
      </c>
      <c r="B426" s="45">
        <v>1.4384615384615385</v>
      </c>
    </row>
    <row r="427" spans="1:2">
      <c r="A427" s="35" t="s">
        <v>1104</v>
      </c>
      <c r="B427" s="45">
        <v>1.4807692307692306</v>
      </c>
    </row>
    <row r="428" spans="1:2">
      <c r="A428" s="35" t="s">
        <v>1106</v>
      </c>
      <c r="B428" s="45">
        <v>1.7346153846153844</v>
      </c>
    </row>
    <row r="429" spans="1:2">
      <c r="A429" s="35" t="s">
        <v>1108</v>
      </c>
      <c r="B429" s="45">
        <v>1.4384615384615385</v>
      </c>
    </row>
    <row r="430" spans="1:2">
      <c r="A430" s="35" t="s">
        <v>1110</v>
      </c>
      <c r="B430" s="45">
        <v>1.4807692307692306</v>
      </c>
    </row>
    <row r="431" spans="1:2">
      <c r="A431" s="35" t="s">
        <v>1112</v>
      </c>
      <c r="B431" s="45">
        <v>1.7769230769230768</v>
      </c>
    </row>
    <row r="432" spans="1:2">
      <c r="A432" s="197" t="s">
        <v>1114</v>
      </c>
      <c r="B432" s="45">
        <v>0</v>
      </c>
    </row>
    <row r="433" spans="1:2">
      <c r="A433" s="198"/>
      <c r="B433" s="45">
        <v>0</v>
      </c>
    </row>
    <row r="434" spans="1:2">
      <c r="A434" s="199"/>
      <c r="B434" s="45">
        <v>0</v>
      </c>
    </row>
    <row r="435" spans="1:2">
      <c r="A435" s="35" t="s">
        <v>1116</v>
      </c>
      <c r="B435" s="45">
        <v>122.69230769230771</v>
      </c>
    </row>
    <row r="436" spans="1:2">
      <c r="A436" s="35" t="s">
        <v>1118</v>
      </c>
      <c r="B436" s="45">
        <v>245.38461538461542</v>
      </c>
    </row>
    <row r="437" spans="1:2">
      <c r="A437" s="35" t="s">
        <v>1120</v>
      </c>
      <c r="B437" s="45">
        <v>613.46153846153857</v>
      </c>
    </row>
    <row r="438" spans="1:2">
      <c r="A438" s="35" t="s">
        <v>1122</v>
      </c>
      <c r="B438" s="45">
        <v>1226.9230769230771</v>
      </c>
    </row>
    <row r="439" spans="1:2">
      <c r="A439" s="35" t="s">
        <v>1124</v>
      </c>
      <c r="B439" s="45">
        <v>2453.8461538461543</v>
      </c>
    </row>
    <row r="440" spans="1:2">
      <c r="A440" s="35" t="s">
        <v>1126</v>
      </c>
      <c r="B440" s="45">
        <v>124.80769230769232</v>
      </c>
    </row>
    <row r="441" spans="1:2">
      <c r="A441" s="35" t="s">
        <v>1128</v>
      </c>
      <c r="B441" s="45">
        <v>249.61538461538464</v>
      </c>
    </row>
    <row r="442" spans="1:2">
      <c r="A442" s="35" t="s">
        <v>1130</v>
      </c>
      <c r="B442" s="45">
        <v>624.03846153846166</v>
      </c>
    </row>
    <row r="443" spans="1:2">
      <c r="A443" s="35" t="s">
        <v>1132</v>
      </c>
      <c r="B443" s="45">
        <v>1248.0769230769233</v>
      </c>
    </row>
    <row r="444" spans="1:2">
      <c r="A444" s="35" t="s">
        <v>1134</v>
      </c>
      <c r="B444" s="45">
        <v>2496.1538461538466</v>
      </c>
    </row>
    <row r="445" spans="1:2">
      <c r="A445" s="35" t="s">
        <v>1136</v>
      </c>
      <c r="B445" s="45">
        <v>126.92307692307695</v>
      </c>
    </row>
    <row r="446" spans="1:2">
      <c r="A446" s="35" t="s">
        <v>1138</v>
      </c>
      <c r="B446" s="45">
        <v>253.8461538461539</v>
      </c>
    </row>
    <row r="447" spans="1:2">
      <c r="A447" s="35" t="s">
        <v>1140</v>
      </c>
      <c r="B447" s="45">
        <v>634.61538461538476</v>
      </c>
    </row>
    <row r="448" spans="1:2">
      <c r="A448" s="35" t="s">
        <v>1142</v>
      </c>
      <c r="B448" s="45">
        <v>1269.2307692307695</v>
      </c>
    </row>
    <row r="449" spans="1:2">
      <c r="A449" s="35" t="s">
        <v>1144</v>
      </c>
      <c r="B449" s="45">
        <v>2538.461538461539</v>
      </c>
    </row>
    <row r="450" spans="1:2">
      <c r="A450" s="197" t="s">
        <v>1146</v>
      </c>
      <c r="B450" s="45"/>
    </row>
    <row r="451" spans="1:2">
      <c r="A451" s="198"/>
      <c r="B451" s="45"/>
    </row>
    <row r="452" spans="1:2">
      <c r="A452" s="199"/>
      <c r="B452" s="45"/>
    </row>
    <row r="453" spans="1:2">
      <c r="A453" s="35" t="s">
        <v>1148</v>
      </c>
      <c r="B453" s="45">
        <v>0.97307692307692306</v>
      </c>
    </row>
    <row r="454" spans="1:2">
      <c r="A454" s="35" t="s">
        <v>1150</v>
      </c>
      <c r="B454" s="45">
        <v>1.0153846153846153</v>
      </c>
    </row>
    <row r="455" spans="1:2">
      <c r="A455" s="35" t="s">
        <v>1152</v>
      </c>
      <c r="B455" s="45">
        <v>1.2269230769230768</v>
      </c>
    </row>
    <row r="456" spans="1:2">
      <c r="A456" s="35" t="s">
        <v>1154</v>
      </c>
      <c r="B456" s="45">
        <v>1.0153846153846153</v>
      </c>
    </row>
    <row r="457" spans="1:2">
      <c r="A457" s="35" t="s">
        <v>1156</v>
      </c>
      <c r="B457" s="45">
        <v>1.1000000000000001</v>
      </c>
    </row>
    <row r="458" spans="1:2">
      <c r="A458" s="35" t="s">
        <v>1158</v>
      </c>
      <c r="B458" s="45">
        <v>1.2692307692307689</v>
      </c>
    </row>
    <row r="459" spans="1:2">
      <c r="A459" s="35" t="s">
        <v>1160</v>
      </c>
      <c r="B459" s="45">
        <v>1.1000000000000001</v>
      </c>
    </row>
    <row r="460" spans="1:2">
      <c r="A460" s="35" t="s">
        <v>1162</v>
      </c>
      <c r="B460" s="45">
        <v>1.1423076923076925</v>
      </c>
    </row>
    <row r="461" spans="1:2">
      <c r="A461" s="35" t="s">
        <v>1164</v>
      </c>
      <c r="B461" s="45">
        <v>1.3115384615384613</v>
      </c>
    </row>
    <row r="462" spans="1:2">
      <c r="A462" s="35" t="s">
        <v>1166</v>
      </c>
      <c r="B462" s="45">
        <v>1.1423076923076925</v>
      </c>
    </row>
    <row r="463" spans="1:2">
      <c r="A463" s="35" t="s">
        <v>1168</v>
      </c>
      <c r="B463" s="45">
        <v>1.1846153846153848</v>
      </c>
    </row>
    <row r="464" spans="1:2">
      <c r="A464" s="35" t="s">
        <v>1170</v>
      </c>
      <c r="B464" s="45">
        <v>1.3961538461538461</v>
      </c>
    </row>
    <row r="465" spans="1:2">
      <c r="A465" s="197" t="s">
        <v>1172</v>
      </c>
      <c r="B465" s="45">
        <v>0</v>
      </c>
    </row>
    <row r="466" spans="1:2">
      <c r="A466" s="198"/>
      <c r="B466" s="45">
        <v>0</v>
      </c>
    </row>
    <row r="467" spans="1:2">
      <c r="A467" s="199"/>
      <c r="B467" s="45">
        <v>0</v>
      </c>
    </row>
    <row r="468" spans="1:2">
      <c r="A468" s="35" t="s">
        <v>1174</v>
      </c>
      <c r="B468" s="45">
        <v>103.65384615384615</v>
      </c>
    </row>
    <row r="469" spans="1:2">
      <c r="A469" s="35" t="s">
        <v>1176</v>
      </c>
      <c r="B469" s="45">
        <v>207.30769230769229</v>
      </c>
    </row>
    <row r="470" spans="1:2">
      <c r="A470" s="35" t="s">
        <v>1178</v>
      </c>
      <c r="B470" s="45">
        <v>518.26923076923072</v>
      </c>
    </row>
    <row r="471" spans="1:2">
      <c r="A471" s="35" t="s">
        <v>1180</v>
      </c>
      <c r="B471" s="45">
        <v>1036.5384615384614</v>
      </c>
    </row>
    <row r="472" spans="1:2">
      <c r="A472" s="35" t="s">
        <v>1182</v>
      </c>
      <c r="B472" s="45">
        <v>2073.0769230769229</v>
      </c>
    </row>
    <row r="473" spans="1:2">
      <c r="A473" s="35" t="s">
        <v>1184</v>
      </c>
      <c r="B473" s="45">
        <v>105.76923076923076</v>
      </c>
    </row>
    <row r="474" spans="1:2">
      <c r="A474" s="35" t="s">
        <v>1186</v>
      </c>
      <c r="B474" s="45">
        <v>211.53846153846152</v>
      </c>
    </row>
    <row r="475" spans="1:2">
      <c r="A475" s="35" t="s">
        <v>1188</v>
      </c>
      <c r="B475" s="45">
        <v>528.84615384615381</v>
      </c>
    </row>
    <row r="476" spans="1:2">
      <c r="A476" s="35" t="s">
        <v>1190</v>
      </c>
      <c r="B476" s="45">
        <v>1057.6923076923076</v>
      </c>
    </row>
    <row r="477" spans="1:2">
      <c r="A477" s="35" t="s">
        <v>1192</v>
      </c>
      <c r="B477" s="45">
        <v>2115.3846153846152</v>
      </c>
    </row>
    <row r="478" spans="1:2">
      <c r="A478" s="35" t="s">
        <v>1194</v>
      </c>
      <c r="B478" s="45">
        <v>110</v>
      </c>
    </row>
    <row r="479" spans="1:2">
      <c r="A479" s="35" t="s">
        <v>1196</v>
      </c>
      <c r="B479" s="45">
        <v>220</v>
      </c>
    </row>
    <row r="480" spans="1:2">
      <c r="A480" s="35" t="s">
        <v>1198</v>
      </c>
      <c r="B480" s="45">
        <v>550</v>
      </c>
    </row>
    <row r="481" spans="1:2">
      <c r="A481" s="35" t="s">
        <v>1200</v>
      </c>
      <c r="B481" s="45">
        <v>1100</v>
      </c>
    </row>
    <row r="482" spans="1:2">
      <c r="A482" s="35" t="s">
        <v>1202</v>
      </c>
      <c r="B482" s="45">
        <v>2200</v>
      </c>
    </row>
    <row r="483" spans="1:2">
      <c r="A483" s="197" t="s">
        <v>1204</v>
      </c>
      <c r="B483" s="45"/>
    </row>
    <row r="484" spans="1:2">
      <c r="A484" s="198"/>
      <c r="B484" s="45"/>
    </row>
    <row r="485" spans="1:2">
      <c r="A485" s="199"/>
      <c r="B485" s="45"/>
    </row>
    <row r="486" spans="1:2">
      <c r="A486" s="35" t="s">
        <v>1206</v>
      </c>
      <c r="B486" s="45">
        <v>3.1730769230769229</v>
      </c>
    </row>
    <row r="487" spans="1:2">
      <c r="A487" s="35" t="s">
        <v>1208</v>
      </c>
      <c r="B487" s="45">
        <v>7.5307692307692307</v>
      </c>
    </row>
    <row r="488" spans="1:2">
      <c r="A488" s="35" t="s">
        <v>1210</v>
      </c>
      <c r="B488" s="45">
        <v>8.7576923076923059</v>
      </c>
    </row>
    <row r="489" spans="1:2">
      <c r="A489" s="35" t="s">
        <v>1212</v>
      </c>
      <c r="B489" s="45">
        <v>11.634615384615383</v>
      </c>
    </row>
    <row r="490" spans="1:2">
      <c r="A490" s="35" t="s">
        <v>1214</v>
      </c>
      <c r="B490" s="45">
        <v>49.58461538461539</v>
      </c>
    </row>
    <row r="491" spans="1:2">
      <c r="A491" s="35" t="s">
        <v>1216</v>
      </c>
      <c r="B491" s="45">
        <v>119.13846153846153</v>
      </c>
    </row>
    <row r="492" spans="1:2">
      <c r="A492" s="35" t="s">
        <v>1218</v>
      </c>
      <c r="B492" s="45">
        <v>3.4692307692307689</v>
      </c>
    </row>
    <row r="493" spans="1:2">
      <c r="A493" s="35" t="s">
        <v>1220</v>
      </c>
      <c r="B493" s="45">
        <v>8.25</v>
      </c>
    </row>
    <row r="494" spans="1:2">
      <c r="A494" s="35" t="s">
        <v>1222</v>
      </c>
      <c r="B494" s="45">
        <v>9.5615384615384595</v>
      </c>
    </row>
    <row r="495" spans="1:2">
      <c r="A495" s="35" t="s">
        <v>1224</v>
      </c>
      <c r="B495" s="45">
        <v>12.734615384615385</v>
      </c>
    </row>
    <row r="496" spans="1:2">
      <c r="A496" s="35" t="s">
        <v>1226</v>
      </c>
      <c r="B496" s="45">
        <v>54.280769230769231</v>
      </c>
    </row>
    <row r="497" spans="1:2">
      <c r="A497" s="35" t="s">
        <v>1228</v>
      </c>
      <c r="B497" s="45">
        <v>130.51923076923077</v>
      </c>
    </row>
    <row r="498" spans="1:2">
      <c r="A498" s="197" t="s">
        <v>1230</v>
      </c>
      <c r="B498" s="45">
        <v>0</v>
      </c>
    </row>
    <row r="499" spans="1:2">
      <c r="A499" s="198"/>
      <c r="B499" s="45">
        <v>0</v>
      </c>
    </row>
    <row r="500" spans="1:2">
      <c r="A500" s="199"/>
      <c r="B500" s="45">
        <v>0</v>
      </c>
    </row>
    <row r="501" spans="1:2">
      <c r="A501" s="35" t="s">
        <v>1232</v>
      </c>
      <c r="B501" s="45">
        <v>2.0730769230769233</v>
      </c>
    </row>
    <row r="502" spans="1:2">
      <c r="A502" s="35" t="s">
        <v>1234</v>
      </c>
      <c r="B502" s="45">
        <v>4.865384615384615</v>
      </c>
    </row>
    <row r="503" spans="1:2">
      <c r="A503" s="35" t="s">
        <v>1236</v>
      </c>
      <c r="B503" s="45">
        <v>5.6269230769230774</v>
      </c>
    </row>
    <row r="504" spans="1:2">
      <c r="A504" s="35" t="s">
        <v>1238</v>
      </c>
      <c r="B504" s="45">
        <v>7.4461538461538455</v>
      </c>
    </row>
    <row r="505" spans="1:2">
      <c r="A505" s="35" t="s">
        <v>1240</v>
      </c>
      <c r="B505" s="45">
        <v>31.603846153846156</v>
      </c>
    </row>
    <row r="506" spans="1:2">
      <c r="A506" s="35" t="s">
        <v>1242</v>
      </c>
      <c r="B506" s="45">
        <v>75.857692307692304</v>
      </c>
    </row>
    <row r="507" spans="1:2">
      <c r="A507" s="35" t="s">
        <v>1244</v>
      </c>
      <c r="B507" s="45">
        <v>2.4538461538461536</v>
      </c>
    </row>
    <row r="508" spans="1:2">
      <c r="A508" s="35" t="s">
        <v>1246</v>
      </c>
      <c r="B508" s="45">
        <v>5.7115384615384617</v>
      </c>
    </row>
    <row r="509" spans="1:2">
      <c r="A509" s="35" t="s">
        <v>1248</v>
      </c>
      <c r="B509" s="45">
        <v>6.6423076923076927</v>
      </c>
    </row>
    <row r="510" spans="1:2">
      <c r="A510" s="35" t="s">
        <v>1250</v>
      </c>
      <c r="B510" s="45">
        <v>8.842307692307692</v>
      </c>
    </row>
    <row r="511" spans="1:2">
      <c r="A511" s="35" t="s">
        <v>1252</v>
      </c>
      <c r="B511" s="45">
        <v>37.484615384615381</v>
      </c>
    </row>
    <row r="512" spans="1:2">
      <c r="A512" s="35" t="s">
        <v>1254</v>
      </c>
      <c r="B512" s="45">
        <v>90.073076923076925</v>
      </c>
    </row>
    <row r="513" spans="1:2">
      <c r="A513" s="35" t="s">
        <v>1256</v>
      </c>
      <c r="B513" s="45">
        <v>21.45</v>
      </c>
    </row>
    <row r="514" spans="1:2">
      <c r="A514" s="35" t="s">
        <v>1258</v>
      </c>
      <c r="B514" s="45">
        <v>41.969230769230762</v>
      </c>
    </row>
    <row r="515" spans="1:2">
      <c r="A515" s="35" t="s">
        <v>1260</v>
      </c>
      <c r="B515" s="45">
        <v>100.86153846153846</v>
      </c>
    </row>
    <row r="516" spans="1:2">
      <c r="A516" s="197" t="s">
        <v>749</v>
      </c>
      <c r="B516" s="87"/>
    </row>
    <row r="517" spans="1:2">
      <c r="A517" s="198"/>
      <c r="B517" s="87"/>
    </row>
    <row r="518" spans="1:2">
      <c r="A518" s="199"/>
      <c r="B518" s="87"/>
    </row>
    <row r="519" spans="1:2">
      <c r="A519" s="35" t="s">
        <v>306</v>
      </c>
      <c r="B519" s="45">
        <v>34.695157894736845</v>
      </c>
    </row>
    <row r="520" spans="1:2">
      <c r="A520" s="35" t="s">
        <v>888</v>
      </c>
      <c r="B520" s="45">
        <v>37.263157894736842</v>
      </c>
    </row>
    <row r="521" spans="1:2">
      <c r="A521" s="35" t="s">
        <v>309</v>
      </c>
      <c r="B521" s="45">
        <v>21.652631578947371</v>
      </c>
    </row>
    <row r="522" spans="1:2">
      <c r="A522" s="35" t="s">
        <v>310</v>
      </c>
      <c r="B522" s="45">
        <v>4.5852631578947367</v>
      </c>
    </row>
    <row r="523" spans="1:2">
      <c r="A523" s="35" t="s">
        <v>313</v>
      </c>
      <c r="B523" s="45">
        <v>2.5473684210526319</v>
      </c>
    </row>
    <row r="524" spans="1:2">
      <c r="A524" s="197" t="s">
        <v>751</v>
      </c>
      <c r="B524" s="87"/>
    </row>
    <row r="525" spans="1:2">
      <c r="A525" s="198"/>
      <c r="B525" s="87">
        <v>0</v>
      </c>
    </row>
    <row r="526" spans="1:2">
      <c r="A526" s="199"/>
      <c r="B526" s="87">
        <v>0</v>
      </c>
    </row>
    <row r="527" spans="1:2">
      <c r="A527" s="35" t="s">
        <v>1274</v>
      </c>
      <c r="B527" s="45">
        <v>21.05263157894737</v>
      </c>
    </row>
    <row r="528" spans="1:2">
      <c r="A528" s="35" t="s">
        <v>1275</v>
      </c>
      <c r="B528" s="45">
        <v>25.263157894736846</v>
      </c>
    </row>
    <row r="529" spans="1:2">
      <c r="A529" s="35" t="s">
        <v>1276</v>
      </c>
      <c r="B529" s="45">
        <v>50.526315789473692</v>
      </c>
    </row>
    <row r="530" spans="1:2">
      <c r="A530" s="35" t="s">
        <v>394</v>
      </c>
      <c r="B530" s="45">
        <v>13.473684210526319</v>
      </c>
    </row>
    <row r="531" spans="1:2">
      <c r="A531" s="35" t="s">
        <v>1277</v>
      </c>
      <c r="B531" s="45">
        <v>16.210526315789476</v>
      </c>
    </row>
    <row r="532" spans="1:2">
      <c r="A532" s="35" t="s">
        <v>356</v>
      </c>
      <c r="B532" s="45">
        <v>2.1052631578947367</v>
      </c>
    </row>
    <row r="533" spans="1:2">
      <c r="A533" s="197" t="s">
        <v>813</v>
      </c>
      <c r="B533" s="87"/>
    </row>
    <row r="534" spans="1:2">
      <c r="A534" s="198"/>
      <c r="B534" s="87">
        <v>0</v>
      </c>
    </row>
    <row r="535" spans="1:2">
      <c r="A535" s="199"/>
      <c r="B535" s="87">
        <v>0</v>
      </c>
    </row>
    <row r="536" spans="1:2">
      <c r="A536" s="35" t="s">
        <v>1278</v>
      </c>
      <c r="B536" s="45">
        <v>1245.7526315789476</v>
      </c>
    </row>
    <row r="537" spans="1:2">
      <c r="A537" s="35" t="s">
        <v>1279</v>
      </c>
      <c r="B537" s="45">
        <v>1820.2280701754387</v>
      </c>
    </row>
    <row r="538" spans="1:2">
      <c r="A538" s="35" t="s">
        <v>1280</v>
      </c>
      <c r="B538" s="45">
        <v>1912.9140350877192</v>
      </c>
    </row>
    <row r="539" spans="1:2">
      <c r="A539" s="35" t="s">
        <v>1281</v>
      </c>
      <c r="B539" s="45">
        <v>2312.105263157895</v>
      </c>
    </row>
    <row r="540" spans="1:2">
      <c r="A540" s="35" t="s">
        <v>1282</v>
      </c>
      <c r="B540" s="45">
        <v>3361.2280701754389</v>
      </c>
    </row>
    <row r="541" spans="1:2">
      <c r="A541" s="35" t="s">
        <v>1283</v>
      </c>
      <c r="B541" s="45">
        <v>3837.3684210526321</v>
      </c>
    </row>
    <row r="542" spans="1:2">
      <c r="A542" s="35" t="s">
        <v>1284</v>
      </c>
      <c r="B542" s="45">
        <v>5394.9122807017548</v>
      </c>
    </row>
    <row r="543" spans="1:2">
      <c r="A543" s="35" t="s">
        <v>1285</v>
      </c>
      <c r="B543" s="45">
        <v>5487.7192982456145</v>
      </c>
    </row>
    <row r="544" spans="1:2">
      <c r="A544" s="35" t="s">
        <v>1286</v>
      </c>
      <c r="B544" s="45">
        <v>7416.4912280701756</v>
      </c>
    </row>
    <row r="545" spans="1:2">
      <c r="A545" s="35" t="s">
        <v>1287</v>
      </c>
      <c r="B545" s="45">
        <v>8820.7017543859656</v>
      </c>
    </row>
    <row r="546" spans="1:2">
      <c r="A546" s="35" t="s">
        <v>1288</v>
      </c>
      <c r="B546" s="45">
        <v>10600.175438596492</v>
      </c>
    </row>
    <row r="547" spans="1:2">
      <c r="A547" s="35" t="s">
        <v>1289</v>
      </c>
      <c r="B547" s="45">
        <v>13126.140350877193</v>
      </c>
    </row>
    <row r="548" spans="1:2">
      <c r="A548" s="35" t="s">
        <v>1290</v>
      </c>
      <c r="B548" s="45">
        <v>15720.701754385966</v>
      </c>
    </row>
    <row r="549" spans="1:2">
      <c r="A549" s="35" t="s">
        <v>1291</v>
      </c>
      <c r="B549" s="45">
        <v>19154.561403508775</v>
      </c>
    </row>
    <row r="550" spans="1:2">
      <c r="A550" s="35" t="s">
        <v>1292</v>
      </c>
      <c r="B550" s="45">
        <v>25659.122807017546</v>
      </c>
    </row>
    <row r="551" spans="1:2">
      <c r="A551" s="35" t="s">
        <v>1293</v>
      </c>
      <c r="B551" s="45">
        <v>30021.05263157895</v>
      </c>
    </row>
    <row r="552" spans="1:2">
      <c r="A552" s="197" t="s">
        <v>752</v>
      </c>
      <c r="B552" s="87"/>
    </row>
    <row r="553" spans="1:2">
      <c r="A553" s="198"/>
      <c r="B553" s="87">
        <v>0</v>
      </c>
    </row>
    <row r="554" spans="1:2">
      <c r="A554" s="199"/>
      <c r="B554" s="87">
        <v>0</v>
      </c>
    </row>
    <row r="555" spans="1:2">
      <c r="A555" s="35" t="s">
        <v>916</v>
      </c>
      <c r="B555" s="45">
        <v>9382.8070175438606</v>
      </c>
    </row>
    <row r="556" spans="1:2">
      <c r="A556" s="35" t="s">
        <v>917</v>
      </c>
      <c r="B556" s="45">
        <v>12142.456140350878</v>
      </c>
    </row>
    <row r="557" spans="1:2">
      <c r="A557" s="35" t="s">
        <v>918</v>
      </c>
      <c r="B557" s="45">
        <v>16281.929824561406</v>
      </c>
    </row>
    <row r="558" spans="1:2">
      <c r="A558" s="35" t="s">
        <v>919</v>
      </c>
      <c r="B558" s="45">
        <v>22629.122807017546</v>
      </c>
    </row>
    <row r="559" spans="1:2">
      <c r="A559" s="35" t="s">
        <v>1294</v>
      </c>
      <c r="B559" s="45">
        <v>865.17894736842106</v>
      </c>
    </row>
    <row r="560" spans="1:2">
      <c r="A560" s="40" t="s">
        <v>753</v>
      </c>
      <c r="B560" s="45"/>
    </row>
    <row r="561" spans="1:2">
      <c r="A561" s="35" t="s">
        <v>421</v>
      </c>
      <c r="B561" s="45">
        <v>21500.350877192985</v>
      </c>
    </row>
    <row r="562" spans="1:2">
      <c r="A562" s="35" t="s">
        <v>423</v>
      </c>
      <c r="B562" s="45">
        <v>26516</v>
      </c>
    </row>
    <row r="563" spans="1:2">
      <c r="A563" s="83" t="s">
        <v>814</v>
      </c>
      <c r="B563" s="44"/>
    </row>
    <row r="564" spans="1:2">
      <c r="A564" s="197" t="s">
        <v>754</v>
      </c>
      <c r="B564" s="87"/>
    </row>
    <row r="565" spans="1:2">
      <c r="A565" s="198"/>
      <c r="B565" s="87"/>
    </row>
    <row r="566" spans="1:2">
      <c r="A566" s="199"/>
      <c r="B566" s="87"/>
    </row>
    <row r="567" spans="1:2">
      <c r="A567" s="35" t="s">
        <v>776</v>
      </c>
      <c r="B567" s="45">
        <v>1537.4689873323402</v>
      </c>
    </row>
    <row r="568" spans="1:2">
      <c r="A568" s="35" t="s">
        <v>778</v>
      </c>
      <c r="B568" s="45">
        <v>1612.0742504902348</v>
      </c>
    </row>
    <row r="569" spans="1:2">
      <c r="A569" s="197" t="s">
        <v>755</v>
      </c>
      <c r="B569" s="87"/>
    </row>
    <row r="570" spans="1:2">
      <c r="A570" s="198"/>
      <c r="B570" s="87"/>
    </row>
    <row r="571" spans="1:2">
      <c r="A571" s="199"/>
      <c r="B571" s="87"/>
    </row>
    <row r="572" spans="1:2">
      <c r="A572" s="35" t="s">
        <v>780</v>
      </c>
      <c r="B572" s="45">
        <v>1670.8912165267868</v>
      </c>
    </row>
    <row r="573" spans="1:2">
      <c r="A573" s="35" t="s">
        <v>782</v>
      </c>
      <c r="B573" s="45">
        <v>1745.4964796846816</v>
      </c>
    </row>
    <row r="574" spans="1:2">
      <c r="A574" s="35" t="s">
        <v>784</v>
      </c>
      <c r="B574" s="45">
        <v>1800.646558122206</v>
      </c>
    </row>
    <row r="575" spans="1:2">
      <c r="A575" s="35" t="s">
        <v>786</v>
      </c>
      <c r="B575" s="45">
        <v>1912.0570844379952</v>
      </c>
    </row>
    <row r="576" spans="1:2">
      <c r="A576" s="35" t="s">
        <v>788</v>
      </c>
      <c r="B576" s="45">
        <v>2263.3690383167309</v>
      </c>
    </row>
    <row r="577" spans="1:2">
      <c r="A577" s="35" t="s">
        <v>790</v>
      </c>
      <c r="B577" s="45">
        <v>2462.3164067377834</v>
      </c>
    </row>
    <row r="578" spans="1:2">
      <c r="A578" s="35" t="s">
        <v>792</v>
      </c>
      <c r="B578" s="45">
        <v>2664.1697409600756</v>
      </c>
    </row>
    <row r="579" spans="1:2">
      <c r="A579" s="35" t="s">
        <v>794</v>
      </c>
      <c r="B579" s="45">
        <v>2867.8788004941566</v>
      </c>
    </row>
    <row r="580" spans="1:2">
      <c r="A580" s="197" t="s">
        <v>756</v>
      </c>
      <c r="B580" s="87"/>
    </row>
    <row r="581" spans="1:2">
      <c r="A581" s="198"/>
      <c r="B581" s="87"/>
    </row>
    <row r="582" spans="1:2">
      <c r="A582" s="199"/>
      <c r="B582" s="87"/>
    </row>
    <row r="583" spans="1:2">
      <c r="A583" s="35" t="s">
        <v>796</v>
      </c>
      <c r="B583" s="45">
        <v>579.29824561403507</v>
      </c>
    </row>
    <row r="584" spans="1:2">
      <c r="A584" s="35" t="s">
        <v>399</v>
      </c>
      <c r="B584" s="45">
        <v>531.40350877192986</v>
      </c>
    </row>
    <row r="585" spans="1:2">
      <c r="A585" s="35" t="s">
        <v>400</v>
      </c>
      <c r="B585" s="45">
        <v>746.92982456140362</v>
      </c>
    </row>
    <row r="586" spans="1:2">
      <c r="A586" s="35" t="s">
        <v>401</v>
      </c>
      <c r="B586" s="45">
        <v>1106.140350877193</v>
      </c>
    </row>
    <row r="587" spans="1:2">
      <c r="A587" s="35" t="s">
        <v>402</v>
      </c>
      <c r="B587" s="45">
        <v>1441.4035087719301</v>
      </c>
    </row>
    <row r="588" spans="1:2">
      <c r="A588" s="83" t="s">
        <v>815</v>
      </c>
      <c r="B588" s="44"/>
    </row>
    <row r="589" spans="1:2">
      <c r="A589" s="197" t="s">
        <v>1347</v>
      </c>
      <c r="B589" s="87"/>
    </row>
    <row r="590" spans="1:2">
      <c r="A590" s="198"/>
      <c r="B590" s="87"/>
    </row>
    <row r="591" spans="1:2">
      <c r="A591" s="199"/>
      <c r="B591" s="87"/>
    </row>
    <row r="592" spans="1:2">
      <c r="A592" s="35" t="s">
        <v>662</v>
      </c>
      <c r="B592" s="45">
        <v>7882.1987647719307</v>
      </c>
    </row>
    <row r="593" spans="1:2">
      <c r="A593" s="35" t="s">
        <v>664</v>
      </c>
      <c r="B593" s="45">
        <v>8721.7757192982463</v>
      </c>
    </row>
    <row r="594" spans="1:2">
      <c r="A594" s="35" t="s">
        <v>442</v>
      </c>
      <c r="B594" s="45">
        <v>9732.2518063157895</v>
      </c>
    </row>
    <row r="595" spans="1:2">
      <c r="A595" s="35" t="s">
        <v>761</v>
      </c>
      <c r="B595" s="45">
        <v>10451.950867368421</v>
      </c>
    </row>
    <row r="596" spans="1:2">
      <c r="A596" s="35" t="s">
        <v>667</v>
      </c>
      <c r="B596" s="45">
        <v>11015.041824561406</v>
      </c>
    </row>
    <row r="597" spans="1:2">
      <c r="A597" s="35" t="s">
        <v>1295</v>
      </c>
      <c r="B597" s="45">
        <v>12287.448529824562</v>
      </c>
    </row>
    <row r="598" spans="1:2">
      <c r="A598" s="35" t="s">
        <v>1296</v>
      </c>
      <c r="B598" s="45">
        <v>13621.70208203509</v>
      </c>
    </row>
    <row r="599" spans="1:2">
      <c r="A599" s="197" t="s">
        <v>758</v>
      </c>
      <c r="B599" s="87"/>
    </row>
    <row r="600" spans="1:2">
      <c r="A600" s="198"/>
      <c r="B600" s="87"/>
    </row>
    <row r="601" spans="1:2">
      <c r="A601" s="199"/>
      <c r="B601" s="87"/>
    </row>
    <row r="602" spans="1:2">
      <c r="A602" s="35" t="s">
        <v>443</v>
      </c>
      <c r="B602" s="45">
        <v>6352.1992561403522</v>
      </c>
    </row>
    <row r="603" spans="1:2">
      <c r="A603" s="35" t="s">
        <v>444</v>
      </c>
      <c r="B603" s="45">
        <v>7496.6851087719306</v>
      </c>
    </row>
    <row r="604" spans="1:2">
      <c r="A604" s="197" t="s">
        <v>759</v>
      </c>
      <c r="B604" s="87"/>
    </row>
    <row r="605" spans="1:2">
      <c r="A605" s="198"/>
      <c r="B605" s="87"/>
    </row>
    <row r="606" spans="1:2">
      <c r="A606" s="199"/>
      <c r="B606" s="87"/>
    </row>
    <row r="607" spans="1:2">
      <c r="A607" s="35" t="s">
        <v>562</v>
      </c>
      <c r="B607" s="45">
        <v>6850.3025684210534</v>
      </c>
    </row>
    <row r="608" spans="1:2">
      <c r="A608" s="35" t="s">
        <v>564</v>
      </c>
      <c r="B608" s="45">
        <v>9689.1458245614049</v>
      </c>
    </row>
    <row r="609" spans="1:2">
      <c r="A609" s="35" t="s">
        <v>566</v>
      </c>
      <c r="B609" s="45">
        <v>6847.9387649122818</v>
      </c>
    </row>
    <row r="610" spans="1:2">
      <c r="A610" s="35" t="s">
        <v>568</v>
      </c>
      <c r="B610" s="45">
        <v>10130.856884210527</v>
      </c>
    </row>
    <row r="611" spans="1:2">
      <c r="A611" s="35" t="s">
        <v>570</v>
      </c>
      <c r="B611" s="45">
        <v>5038.574315789474</v>
      </c>
    </row>
    <row r="612" spans="1:2">
      <c r="A612" s="35" t="s">
        <v>572</v>
      </c>
      <c r="B612" s="45">
        <v>5533.7487719298242</v>
      </c>
    </row>
    <row r="613" spans="1:2">
      <c r="A613" s="197" t="s">
        <v>760</v>
      </c>
      <c r="B613" s="87"/>
    </row>
    <row r="614" spans="1:2">
      <c r="A614" s="198"/>
      <c r="B614" s="87"/>
    </row>
    <row r="615" spans="1:2">
      <c r="A615" s="199"/>
      <c r="B615" s="87"/>
    </row>
    <row r="616" spans="1:2">
      <c r="A616" s="35" t="s">
        <v>630</v>
      </c>
      <c r="B616" s="45">
        <v>21690.211376842111</v>
      </c>
    </row>
    <row r="617" spans="1:2">
      <c r="A617" s="35" t="s">
        <v>628</v>
      </c>
      <c r="B617" s="45">
        <v>41304.757064421057</v>
      </c>
    </row>
    <row r="618" spans="1:2">
      <c r="A618" s="35" t="s">
        <v>574</v>
      </c>
      <c r="B618" s="45">
        <v>16325.896168421057</v>
      </c>
    </row>
    <row r="619" spans="1:2">
      <c r="A619" s="197" t="s">
        <v>1340</v>
      </c>
      <c r="B619" s="45"/>
    </row>
    <row r="620" spans="1:2">
      <c r="A620" s="198"/>
      <c r="B620" s="45"/>
    </row>
    <row r="621" spans="1:2">
      <c r="A621" s="199"/>
      <c r="B621" s="45"/>
    </row>
    <row r="622" spans="1:2">
      <c r="A622" s="35" t="s">
        <v>890</v>
      </c>
      <c r="B622" s="45">
        <v>8135.4456140350894</v>
      </c>
    </row>
    <row r="623" spans="1:2">
      <c r="A623" s="35" t="s">
        <v>891</v>
      </c>
      <c r="B623" s="45">
        <v>10551.794385964913</v>
      </c>
    </row>
    <row r="624" spans="1:2">
      <c r="A624" s="35" t="s">
        <v>892</v>
      </c>
      <c r="B624" s="45">
        <v>12743.507719298246</v>
      </c>
    </row>
    <row r="625" spans="1:2">
      <c r="A625" s="35" t="s">
        <v>893</v>
      </c>
      <c r="B625" s="45">
        <v>13702.761754385965</v>
      </c>
    </row>
    <row r="626" spans="1:2">
      <c r="A626" s="35" t="s">
        <v>894</v>
      </c>
      <c r="B626" s="45">
        <v>7364.3996491228081</v>
      </c>
    </row>
    <row r="627" spans="1:2">
      <c r="A627" s="35" t="s">
        <v>895</v>
      </c>
      <c r="B627" s="45">
        <v>9295.0501754385969</v>
      </c>
    </row>
    <row r="628" spans="1:2">
      <c r="A628" s="35" t="s">
        <v>896</v>
      </c>
      <c r="B628" s="45">
        <v>11486.763508771928</v>
      </c>
    </row>
    <row r="629" spans="1:2">
      <c r="A629" s="35" t="s">
        <v>897</v>
      </c>
      <c r="B629" s="45">
        <v>12081.743859649125</v>
      </c>
    </row>
    <row r="630" spans="1:2">
      <c r="A630" s="42" t="s">
        <v>816</v>
      </c>
      <c r="B630" s="45"/>
    </row>
    <row r="631" spans="1:2">
      <c r="A631" s="43" t="s">
        <v>458</v>
      </c>
      <c r="B631" s="45">
        <v>555.08771929824559</v>
      </c>
    </row>
    <row r="632" spans="1:2">
      <c r="A632" s="43" t="s">
        <v>459</v>
      </c>
      <c r="B632" s="45">
        <v>687.71929824561414</v>
      </c>
    </row>
    <row r="633" spans="1:2">
      <c r="A633" s="43" t="s">
        <v>460</v>
      </c>
      <c r="B633" s="45">
        <v>722.1052631578948</v>
      </c>
    </row>
    <row r="634" spans="1:2">
      <c r="A634" s="43" t="s">
        <v>318</v>
      </c>
      <c r="B634" s="45">
        <v>374.03508771929825</v>
      </c>
    </row>
    <row r="635" spans="1:2">
      <c r="A635" s="43" t="s">
        <v>264</v>
      </c>
      <c r="B635" s="45">
        <v>305.61403508771929</v>
      </c>
    </row>
    <row r="636" spans="1:2">
      <c r="A636" s="43" t="s">
        <v>319</v>
      </c>
      <c r="B636" s="45">
        <v>611.22807017543857</v>
      </c>
    </row>
    <row r="637" spans="1:2">
      <c r="A637" s="43" t="s">
        <v>320</v>
      </c>
      <c r="B637" s="45">
        <v>0</v>
      </c>
    </row>
    <row r="638" spans="1:2">
      <c r="A638" s="43" t="s">
        <v>321</v>
      </c>
      <c r="B638" s="45">
        <v>1.0947368421052632</v>
      </c>
    </row>
    <row r="639" spans="1:2">
      <c r="A639" s="43" t="s">
        <v>144</v>
      </c>
      <c r="B639" s="45">
        <v>0.38596491228070184</v>
      </c>
    </row>
    <row r="640" spans="1:2">
      <c r="A640" s="43" t="s">
        <v>145</v>
      </c>
      <c r="B640" s="45">
        <v>0.19298245614035092</v>
      </c>
    </row>
    <row r="641" spans="1:2">
      <c r="A641" s="43" t="s">
        <v>322</v>
      </c>
      <c r="B641" s="45">
        <v>3.6666666666666665</v>
      </c>
    </row>
    <row r="642" spans="1:2">
      <c r="A642" s="43" t="s">
        <v>323</v>
      </c>
      <c r="B642" s="45">
        <v>3.6666666666666665</v>
      </c>
    </row>
    <row r="643" spans="1:2">
      <c r="A643" s="43" t="s">
        <v>146</v>
      </c>
      <c r="B643" s="45">
        <v>0.15438596491228071</v>
      </c>
    </row>
    <row r="644" spans="1:2">
      <c r="A644" s="43" t="s">
        <v>147</v>
      </c>
      <c r="B644" s="45">
        <v>9.2631578947368425</v>
      </c>
    </row>
    <row r="645" spans="1:2">
      <c r="A645" s="43" t="s">
        <v>148</v>
      </c>
      <c r="B645" s="45">
        <v>3.4736842105263159</v>
      </c>
    </row>
    <row r="646" spans="1:2">
      <c r="A646" s="43" t="s">
        <v>149</v>
      </c>
      <c r="B646" s="45">
        <v>3855.7894736842113</v>
      </c>
    </row>
    <row r="647" spans="1:2">
      <c r="A647" s="43" t="s">
        <v>150</v>
      </c>
      <c r="B647" s="45">
        <v>11.578947368421053</v>
      </c>
    </row>
    <row r="648" spans="1:2">
      <c r="A648" s="43" t="s">
        <v>151</v>
      </c>
      <c r="B648" s="45">
        <v>0.9649122807017545</v>
      </c>
    </row>
    <row r="649" spans="1:2">
      <c r="A649" s="43" t="s">
        <v>152</v>
      </c>
      <c r="B649" s="45">
        <v>0.15438596491228071</v>
      </c>
    </row>
    <row r="650" spans="1:2">
      <c r="A650" s="43" t="s">
        <v>153</v>
      </c>
      <c r="B650" s="45">
        <v>13.894736842105264</v>
      </c>
    </row>
    <row r="651" spans="1:2">
      <c r="A651" s="43" t="s">
        <v>324</v>
      </c>
      <c r="B651" s="45">
        <v>15.438596491228072</v>
      </c>
    </row>
    <row r="652" spans="1:2">
      <c r="A652" s="43" t="s">
        <v>154</v>
      </c>
      <c r="B652" s="45">
        <v>9.6491228070175445</v>
      </c>
    </row>
    <row r="653" spans="1:2">
      <c r="A653" s="43" t="s">
        <v>325</v>
      </c>
      <c r="B653" s="45">
        <v>9649.1228070175439</v>
      </c>
    </row>
    <row r="654" spans="1:2">
      <c r="A654" s="43" t="s">
        <v>326</v>
      </c>
      <c r="B654" s="45">
        <v>10421.052631578948</v>
      </c>
    </row>
    <row r="655" spans="1:2">
      <c r="A655" s="43" t="s">
        <v>327</v>
      </c>
      <c r="B655" s="45">
        <v>11964.912280701756</v>
      </c>
    </row>
    <row r="656" spans="1:2">
      <c r="A656" s="43" t="s">
        <v>155</v>
      </c>
      <c r="B656" s="45">
        <v>27.017543859649127</v>
      </c>
    </row>
    <row r="657" spans="1:2">
      <c r="A657" s="43" t="s">
        <v>156</v>
      </c>
      <c r="B657" s="45">
        <v>27.017543859649127</v>
      </c>
    </row>
    <row r="658" spans="1:2">
      <c r="A658" s="43" t="s">
        <v>157</v>
      </c>
      <c r="B658" s="45">
        <v>23.157894736842106</v>
      </c>
    </row>
    <row r="659" spans="1:2">
      <c r="A659" s="43" t="s">
        <v>158</v>
      </c>
      <c r="B659" s="45">
        <v>19.298245614035089</v>
      </c>
    </row>
    <row r="660" spans="1:2">
      <c r="A660" s="43" t="s">
        <v>159</v>
      </c>
      <c r="B660" s="45">
        <v>15.438596491228072</v>
      </c>
    </row>
    <row r="661" spans="1:2">
      <c r="A661" s="43" t="s">
        <v>160</v>
      </c>
      <c r="B661" s="45">
        <v>38.596491228070178</v>
      </c>
    </row>
    <row r="662" spans="1:2">
      <c r="A662" s="43" t="s">
        <v>161</v>
      </c>
      <c r="B662" s="45">
        <v>3.859649122807018</v>
      </c>
    </row>
    <row r="663" spans="1:2">
      <c r="A663" s="43" t="s">
        <v>162</v>
      </c>
      <c r="B663" s="45">
        <v>3.859649122807018</v>
      </c>
    </row>
    <row r="664" spans="1:2">
      <c r="A664" s="43" t="s">
        <v>328</v>
      </c>
      <c r="B664" s="45">
        <v>2885.0877192982457</v>
      </c>
    </row>
    <row r="665" spans="1:2">
      <c r="A665" s="43" t="s">
        <v>329</v>
      </c>
      <c r="B665" s="45">
        <v>3066.666666666667</v>
      </c>
    </row>
    <row r="666" spans="1:2">
      <c r="A666" s="43" t="s">
        <v>330</v>
      </c>
      <c r="B666" s="45">
        <v>3107.0175438596493</v>
      </c>
    </row>
    <row r="667" spans="1:2">
      <c r="A667" s="43" t="s">
        <v>331</v>
      </c>
      <c r="B667" s="45">
        <v>3571.0526315789475</v>
      </c>
    </row>
    <row r="668" spans="1:2">
      <c r="A668" s="43" t="s">
        <v>332</v>
      </c>
      <c r="B668" s="45">
        <v>3470.1754385964914</v>
      </c>
    </row>
    <row r="669" spans="1:2">
      <c r="A669" s="43" t="s">
        <v>333</v>
      </c>
      <c r="B669" s="45">
        <v>3752.6315789473688</v>
      </c>
    </row>
    <row r="670" spans="1:2">
      <c r="A670" s="43" t="s">
        <v>334</v>
      </c>
      <c r="B670" s="45">
        <v>60.526315789473692</v>
      </c>
    </row>
    <row r="671" spans="1:2">
      <c r="A671" s="43" t="s">
        <v>335</v>
      </c>
      <c r="B671" s="45">
        <v>1824.5614035087722</v>
      </c>
    </row>
    <row r="672" spans="1:2">
      <c r="A672" s="43" t="s">
        <v>336</v>
      </c>
      <c r="B672" s="45">
        <v>2280.7017543859652</v>
      </c>
    </row>
    <row r="673" spans="1:2">
      <c r="A673" s="43" t="s">
        <v>337</v>
      </c>
      <c r="B673" s="45">
        <v>3192.9824561403511</v>
      </c>
    </row>
    <row r="674" spans="1:2">
      <c r="A674" s="43" t="s">
        <v>338</v>
      </c>
      <c r="B674" s="45">
        <v>5017.5438596491231</v>
      </c>
    </row>
    <row r="675" spans="1:2">
      <c r="A675" s="43" t="s">
        <v>339</v>
      </c>
      <c r="B675" s="45">
        <v>8666.6666666666679</v>
      </c>
    </row>
    <row r="676" spans="1:2">
      <c r="A676" s="43" t="s">
        <v>340</v>
      </c>
      <c r="B676" s="45">
        <v>11403.508771929826</v>
      </c>
    </row>
    <row r="677" spans="1:2">
      <c r="A677" s="43" t="s">
        <v>341</v>
      </c>
      <c r="B677" s="45">
        <v>14596.491228070177</v>
      </c>
    </row>
    <row r="678" spans="1:2">
      <c r="A678" s="43" t="s">
        <v>342</v>
      </c>
      <c r="B678" s="45">
        <v>18245.614035087721</v>
      </c>
    </row>
    <row r="679" spans="1:2">
      <c r="A679" s="43" t="s">
        <v>343</v>
      </c>
      <c r="B679" s="45">
        <v>4.5614035087719308E-2</v>
      </c>
    </row>
    <row r="680" spans="1:2">
      <c r="A680" s="43" t="s">
        <v>291</v>
      </c>
      <c r="B680" s="45">
        <v>42.456140350877199</v>
      </c>
    </row>
    <row r="681" spans="1:2">
      <c r="A681" s="43" t="s">
        <v>344</v>
      </c>
      <c r="B681" s="45">
        <v>9.2631578947368425</v>
      </c>
    </row>
    <row r="682" spans="1:2">
      <c r="A682" s="43" t="s">
        <v>179</v>
      </c>
      <c r="B682" s="45">
        <v>11.578947368421053</v>
      </c>
    </row>
    <row r="683" spans="1:2">
      <c r="A683" s="43" t="s">
        <v>180</v>
      </c>
      <c r="B683" s="45">
        <v>0</v>
      </c>
    </row>
    <row r="684" spans="1:2">
      <c r="A684" s="43" t="s">
        <v>181</v>
      </c>
      <c r="B684" s="45">
        <v>0</v>
      </c>
    </row>
    <row r="685" spans="1:2">
      <c r="A685" s="42" t="s">
        <v>817</v>
      </c>
      <c r="B685" s="45"/>
    </row>
    <row r="686" spans="1:2">
      <c r="A686" s="43" t="s">
        <v>163</v>
      </c>
      <c r="B686" s="45">
        <v>469.29824561403512</v>
      </c>
    </row>
    <row r="687" spans="1:2">
      <c r="A687" s="43" t="s">
        <v>164</v>
      </c>
      <c r="B687" s="45">
        <v>679.82456140350882</v>
      </c>
    </row>
    <row r="688" spans="1:2">
      <c r="A688" s="43" t="s">
        <v>165</v>
      </c>
      <c r="B688" s="45">
        <v>714.91228070175441</v>
      </c>
    </row>
    <row r="689" spans="1:2">
      <c r="A689" s="43" t="s">
        <v>166</v>
      </c>
      <c r="B689" s="45">
        <v>723.68421052631584</v>
      </c>
    </row>
    <row r="690" spans="1:2">
      <c r="A690" s="43" t="s">
        <v>167</v>
      </c>
      <c r="B690" s="45">
        <v>635.96491228070181</v>
      </c>
    </row>
    <row r="691" spans="1:2">
      <c r="A691" s="43" t="s">
        <v>168</v>
      </c>
      <c r="B691" s="45">
        <v>2087.719298245614</v>
      </c>
    </row>
    <row r="692" spans="1:2">
      <c r="A692" s="43" t="s">
        <v>169</v>
      </c>
      <c r="B692" s="45">
        <v>464.91228070175441</v>
      </c>
    </row>
    <row r="693" spans="1:2">
      <c r="A693" s="43" t="s">
        <v>170</v>
      </c>
      <c r="B693" s="45">
        <v>214.91228070175441</v>
      </c>
    </row>
    <row r="694" spans="1:2">
      <c r="A694" s="43" t="s">
        <v>345</v>
      </c>
      <c r="B694" s="45">
        <v>92.10526315789474</v>
      </c>
    </row>
    <row r="695" spans="1:2">
      <c r="A695" s="43" t="s">
        <v>346</v>
      </c>
      <c r="B695" s="45">
        <v>745.61403508771934</v>
      </c>
    </row>
    <row r="696" spans="1:2">
      <c r="A696" s="43" t="s">
        <v>171</v>
      </c>
      <c r="B696" s="45">
        <v>28.947368421052634</v>
      </c>
    </row>
    <row r="697" spans="1:2">
      <c r="A697" s="43" t="s">
        <v>172</v>
      </c>
      <c r="B697" s="45">
        <v>7.4561403508771935</v>
      </c>
    </row>
    <row r="698" spans="1:2">
      <c r="A698" s="43" t="s">
        <v>173</v>
      </c>
      <c r="B698" s="45">
        <v>14.473684210526317</v>
      </c>
    </row>
    <row r="699" spans="1:2">
      <c r="A699" s="43" t="s">
        <v>174</v>
      </c>
      <c r="B699" s="45">
        <v>14.473684210526317</v>
      </c>
    </row>
    <row r="700" spans="1:2">
      <c r="A700" s="43" t="s">
        <v>175</v>
      </c>
      <c r="B700" s="45">
        <v>34.21052631578948</v>
      </c>
    </row>
    <row r="701" spans="1:2">
      <c r="A701" s="43" t="s">
        <v>176</v>
      </c>
      <c r="B701" s="45">
        <v>23.245614035087723</v>
      </c>
    </row>
    <row r="702" spans="1:2">
      <c r="A702" s="43" t="s">
        <v>177</v>
      </c>
      <c r="B702" s="45">
        <v>3.9473684210526319</v>
      </c>
    </row>
    <row r="703" spans="1:2">
      <c r="A703" s="43" t="s">
        <v>178</v>
      </c>
      <c r="B703" s="45">
        <v>23.245614035087723</v>
      </c>
    </row>
    <row r="704" spans="1:2">
      <c r="A704" s="43" t="s">
        <v>282</v>
      </c>
      <c r="B704" s="45">
        <v>264.56140350877195</v>
      </c>
    </row>
    <row r="705" spans="1:2">
      <c r="A705" s="43" t="s">
        <v>576</v>
      </c>
      <c r="B705" s="45">
        <v>0</v>
      </c>
    </row>
    <row r="706" spans="1:2">
      <c r="A706" s="43" t="s">
        <v>640</v>
      </c>
      <c r="B706" s="45">
        <v>109.64912280701755</v>
      </c>
    </row>
    <row r="707" spans="1:2">
      <c r="A707" s="43" t="s">
        <v>1297</v>
      </c>
      <c r="B707" s="45">
        <v>3.2894736842105265</v>
      </c>
    </row>
    <row r="708" spans="1:2">
      <c r="A708" s="43" t="s">
        <v>1298</v>
      </c>
      <c r="B708" s="45">
        <v>35.087719298245617</v>
      </c>
    </row>
    <row r="709" spans="1:2">
      <c r="A709" s="43" t="s">
        <v>1299</v>
      </c>
      <c r="B709" s="45">
        <v>2.4561403508771935</v>
      </c>
    </row>
    <row r="710" spans="1:2">
      <c r="A710" s="43" t="s">
        <v>1300</v>
      </c>
      <c r="B710" s="45">
        <v>2.7192982456140355</v>
      </c>
    </row>
    <row r="711" spans="1:2">
      <c r="A711" s="43" t="s">
        <v>1301</v>
      </c>
      <c r="B711" s="45">
        <v>2.1052631578947367</v>
      </c>
    </row>
    <row r="712" spans="1:2">
      <c r="A712" s="43" t="s">
        <v>1302</v>
      </c>
      <c r="B712" s="45">
        <v>3.9473684210526319</v>
      </c>
    </row>
    <row r="713" spans="1:2">
      <c r="A713" s="43" t="s">
        <v>1303</v>
      </c>
      <c r="B713" s="45">
        <v>0.61403508771929838</v>
      </c>
    </row>
    <row r="714" spans="1:2">
      <c r="A714" s="43" t="s">
        <v>1304</v>
      </c>
      <c r="B714" s="45">
        <v>1.929824561403509</v>
      </c>
    </row>
    <row r="715" spans="1:2">
      <c r="A715" s="43" t="s">
        <v>1305</v>
      </c>
      <c r="B715" s="45">
        <v>1.929824561403509</v>
      </c>
    </row>
    <row r="716" spans="1:2">
      <c r="A716" s="43" t="s">
        <v>1306</v>
      </c>
      <c r="B716" s="45">
        <v>5.4385964912280711</v>
      </c>
    </row>
    <row r="717" spans="1:2">
      <c r="A717" s="43" t="s">
        <v>1307</v>
      </c>
      <c r="B717" s="45">
        <v>1.929824561403509</v>
      </c>
    </row>
    <row r="718" spans="1:2">
      <c r="A718" s="43" t="s">
        <v>1308</v>
      </c>
      <c r="B718" s="45">
        <v>1.2754017515517388</v>
      </c>
    </row>
    <row r="719" spans="1:2">
      <c r="A719" s="43" t="s">
        <v>1309</v>
      </c>
      <c r="B719" s="45">
        <v>0.283422611455942</v>
      </c>
    </row>
    <row r="720" spans="1:2">
      <c r="A720" s="43" t="s">
        <v>1310</v>
      </c>
      <c r="B720" s="45">
        <v>0.49598957004789851</v>
      </c>
    </row>
    <row r="721" spans="1:2">
      <c r="A721" s="43" t="s">
        <v>1311</v>
      </c>
      <c r="B721" s="45">
        <v>1.133690445823768</v>
      </c>
    </row>
    <row r="722" spans="1:2">
      <c r="A722" s="43" t="s">
        <v>1312</v>
      </c>
      <c r="B722" s="45">
        <v>1.0628347929597823</v>
      </c>
    </row>
    <row r="723" spans="1:2">
      <c r="A723" s="43" t="s">
        <v>1313</v>
      </c>
      <c r="B723" s="45">
        <v>0.99197914009579702</v>
      </c>
    </row>
    <row r="724" spans="1:2">
      <c r="A724" s="43" t="s">
        <v>1314</v>
      </c>
      <c r="B724" s="45">
        <v>4.8181843947510137</v>
      </c>
    </row>
    <row r="725" spans="1:2">
      <c r="A725" s="43" t="s">
        <v>1315</v>
      </c>
      <c r="B725" s="45">
        <v>0.56684522291188399</v>
      </c>
    </row>
    <row r="726" spans="1:2">
      <c r="A726" s="43" t="s">
        <v>1316</v>
      </c>
      <c r="B726" s="45">
        <v>1403.5087719298247</v>
      </c>
    </row>
    <row r="727" spans="1:2">
      <c r="A727" s="43" t="s">
        <v>1317</v>
      </c>
      <c r="B727" s="45">
        <v>143.85964912280704</v>
      </c>
    </row>
  </sheetData>
  <mergeCells count="42">
    <mergeCell ref="A335:A337"/>
    <mergeCell ref="A230:A232"/>
    <mergeCell ref="A287:A289"/>
    <mergeCell ref="A293:A295"/>
    <mergeCell ref="A297:A299"/>
    <mergeCell ref="A316:A318"/>
    <mergeCell ref="A391:A393"/>
    <mergeCell ref="A402:A404"/>
    <mergeCell ref="A417:A419"/>
    <mergeCell ref="A432:A434"/>
    <mergeCell ref="A450:A452"/>
    <mergeCell ref="A465:A467"/>
    <mergeCell ref="A483:A485"/>
    <mergeCell ref="A498:A500"/>
    <mergeCell ref="A516:A518"/>
    <mergeCell ref="A524:A526"/>
    <mergeCell ref="A599:A601"/>
    <mergeCell ref="A604:A606"/>
    <mergeCell ref="A613:A615"/>
    <mergeCell ref="A619:A621"/>
    <mergeCell ref="A533:A535"/>
    <mergeCell ref="A552:A554"/>
    <mergeCell ref="A564:A566"/>
    <mergeCell ref="A569:A571"/>
    <mergeCell ref="A580:A582"/>
    <mergeCell ref="A589:A591"/>
    <mergeCell ref="A362:A364"/>
    <mergeCell ref="A378:A380"/>
    <mergeCell ref="A383:A385"/>
    <mergeCell ref="A91:A93"/>
    <mergeCell ref="A99:A101"/>
    <mergeCell ref="A115:A117"/>
    <mergeCell ref="A123:A125"/>
    <mergeCell ref="A237:A239"/>
    <mergeCell ref="A258:A260"/>
    <mergeCell ref="A275:A277"/>
    <mergeCell ref="A280:A282"/>
    <mergeCell ref="A356:A358"/>
    <mergeCell ref="A179:A181"/>
    <mergeCell ref="A197:A199"/>
    <mergeCell ref="A212:A214"/>
    <mergeCell ref="A223:A225"/>
  </mergeCells>
  <conditionalFormatting sqref="A1:A267 A417:A1048576 A269:A404">
    <cfRule type="duplicateValues" dxfId="214" priority="47"/>
  </conditionalFormatting>
  <conditionalFormatting sqref="A2:A35">
    <cfRule type="duplicateValues" dxfId="213" priority="187"/>
    <cfRule type="duplicateValues" dxfId="212" priority="187"/>
    <cfRule type="duplicateValues" dxfId="211" priority="187"/>
    <cfRule type="duplicateValues" dxfId="210" priority="187"/>
    <cfRule type="duplicateValues" dxfId="209" priority="187"/>
    <cfRule type="duplicateValues" dxfId="208" priority="187"/>
    <cfRule type="duplicateValues" dxfId="207" priority="187"/>
    <cfRule type="duplicateValues" dxfId="206" priority="187"/>
    <cfRule type="duplicateValues" dxfId="205" priority="187"/>
  </conditionalFormatting>
  <conditionalFormatting sqref="A12">
    <cfRule type="duplicateValues" dxfId="204" priority="186"/>
  </conditionalFormatting>
  <conditionalFormatting sqref="A14 A2 A19 A6 A21 A4 A8:A10 A16:A17">
    <cfRule type="duplicateValues" dxfId="203" priority="185"/>
  </conditionalFormatting>
  <conditionalFormatting sqref="A25">
    <cfRule type="duplicateValues" dxfId="202" priority="201"/>
    <cfRule type="duplicateValues" dxfId="201" priority="201"/>
  </conditionalFormatting>
  <conditionalFormatting sqref="A27">
    <cfRule type="duplicateValues" dxfId="200" priority="182"/>
  </conditionalFormatting>
  <conditionalFormatting sqref="A33 A23:A24 A26 A28:A31 A35">
    <cfRule type="duplicateValues" dxfId="199" priority="181"/>
  </conditionalFormatting>
  <conditionalFormatting sqref="A34 A32 A30 A26:A28 A24 A2:A22">
    <cfRule type="duplicateValues" dxfId="198" priority="180"/>
  </conditionalFormatting>
  <conditionalFormatting sqref="A34">
    <cfRule type="duplicateValues" dxfId="197" priority="179"/>
  </conditionalFormatting>
  <conditionalFormatting sqref="A36">
    <cfRule type="duplicateValues" dxfId="196" priority="178"/>
  </conditionalFormatting>
  <conditionalFormatting sqref="A45:A50 A37">
    <cfRule type="duplicateValues" dxfId="195" priority="229"/>
  </conditionalFormatting>
  <conditionalFormatting sqref="A50">
    <cfRule type="duplicateValues" dxfId="194" priority="171"/>
  </conditionalFormatting>
  <conditionalFormatting sqref="A52">
    <cfRule type="duplicateValues" dxfId="193" priority="177"/>
  </conditionalFormatting>
  <conditionalFormatting sqref="A53:A56">
    <cfRule type="duplicateValues" dxfId="192" priority="176"/>
  </conditionalFormatting>
  <conditionalFormatting sqref="A57:A58">
    <cfRule type="duplicateValues" dxfId="191" priority="175"/>
  </conditionalFormatting>
  <conditionalFormatting sqref="A59">
    <cfRule type="duplicateValues" dxfId="190" priority="173"/>
    <cfRule type="duplicateValues" dxfId="189" priority="173"/>
  </conditionalFormatting>
  <conditionalFormatting sqref="A65">
    <cfRule type="duplicateValues" dxfId="188" priority="170"/>
    <cfRule type="duplicateValues" dxfId="187" priority="170"/>
    <cfRule type="duplicateValues" dxfId="186" priority="170"/>
  </conditionalFormatting>
  <conditionalFormatting sqref="A66:A69">
    <cfRule type="duplicateValues" dxfId="185" priority="169"/>
  </conditionalFormatting>
  <conditionalFormatting sqref="A70:A75 A77:A81">
    <cfRule type="duplicateValues" dxfId="184" priority="168"/>
  </conditionalFormatting>
  <conditionalFormatting sqref="A91">
    <cfRule type="duplicateValues" dxfId="183" priority="167"/>
  </conditionalFormatting>
  <conditionalFormatting sqref="A91:A93">
    <cfRule type="duplicateValues" dxfId="182" priority="166"/>
  </conditionalFormatting>
  <conditionalFormatting sqref="A99">
    <cfRule type="duplicateValues" dxfId="181" priority="165"/>
  </conditionalFormatting>
  <conditionalFormatting sqref="A102:A106 A94:A98">
    <cfRule type="duplicateValues" dxfId="180" priority="164"/>
  </conditionalFormatting>
  <conditionalFormatting sqref="A107:A108">
    <cfRule type="duplicateValues" dxfId="179" priority="158"/>
    <cfRule type="duplicateValues" dxfId="178" priority="159"/>
    <cfRule type="duplicateValues" dxfId="177" priority="160"/>
    <cfRule type="duplicateValues" dxfId="176" priority="161"/>
    <cfRule type="duplicateValues" dxfId="175" priority="162"/>
    <cfRule type="duplicateValues" dxfId="174" priority="163"/>
    <cfRule type="duplicateValues" dxfId="173" priority="202"/>
  </conditionalFormatting>
  <conditionalFormatting sqref="A115">
    <cfRule type="duplicateValues" dxfId="172" priority="156"/>
  </conditionalFormatting>
  <conditionalFormatting sqref="A123">
    <cfRule type="duplicateValues" dxfId="171" priority="155"/>
  </conditionalFormatting>
  <conditionalFormatting sqref="A126">
    <cfRule type="duplicateValues" dxfId="170" priority="151"/>
    <cfRule type="duplicateValues" dxfId="169" priority="151"/>
    <cfRule type="duplicateValues" dxfId="168" priority="151"/>
    <cfRule type="duplicateValues" dxfId="167" priority="151"/>
  </conditionalFormatting>
  <conditionalFormatting sqref="A128">
    <cfRule type="duplicateValues" dxfId="166" priority="150"/>
  </conditionalFormatting>
  <conditionalFormatting sqref="A132:A134">
    <cfRule type="duplicateValues" dxfId="165" priority="203"/>
  </conditionalFormatting>
  <conditionalFormatting sqref="A142">
    <cfRule type="duplicateValues" dxfId="164" priority="145"/>
    <cfRule type="duplicateValues" dxfId="163" priority="145"/>
    <cfRule type="duplicateValues" dxfId="162" priority="145"/>
    <cfRule type="duplicateValues" dxfId="161" priority="145"/>
  </conditionalFormatting>
  <conditionalFormatting sqref="A158">
    <cfRule type="duplicateValues" dxfId="160" priority="141"/>
    <cfRule type="duplicateValues" dxfId="159" priority="141"/>
    <cfRule type="duplicateValues" dxfId="158" priority="141"/>
    <cfRule type="duplicateValues" dxfId="157" priority="141"/>
  </conditionalFormatting>
  <conditionalFormatting sqref="A164">
    <cfRule type="duplicateValues" dxfId="156" priority="137"/>
    <cfRule type="duplicateValues" dxfId="155" priority="137"/>
    <cfRule type="duplicateValues" dxfId="154" priority="137"/>
    <cfRule type="duplicateValues" dxfId="153" priority="137"/>
  </conditionalFormatting>
  <conditionalFormatting sqref="A175">
    <cfRule type="duplicateValues" dxfId="152" priority="204"/>
  </conditionalFormatting>
  <conditionalFormatting sqref="A179">
    <cfRule type="duplicateValues" dxfId="151" priority="135"/>
  </conditionalFormatting>
  <conditionalFormatting sqref="A197">
    <cfRule type="duplicateValues" dxfId="150" priority="134"/>
  </conditionalFormatting>
  <conditionalFormatting sqref="A205:A211">
    <cfRule type="duplicateValues" dxfId="149" priority="133"/>
  </conditionalFormatting>
  <conditionalFormatting sqref="A219">
    <cfRule type="duplicateValues" dxfId="148" priority="205"/>
  </conditionalFormatting>
  <conditionalFormatting sqref="A222">
    <cfRule type="duplicateValues" dxfId="147" priority="131"/>
  </conditionalFormatting>
  <conditionalFormatting sqref="A223">
    <cfRule type="duplicateValues" dxfId="146" priority="130"/>
  </conditionalFormatting>
  <conditionalFormatting sqref="A230">
    <cfRule type="duplicateValues" dxfId="145" priority="129"/>
  </conditionalFormatting>
  <conditionalFormatting sqref="A237">
    <cfRule type="duplicateValues" dxfId="144" priority="200"/>
  </conditionalFormatting>
  <conditionalFormatting sqref="A257">
    <cfRule type="duplicateValues" dxfId="143" priority="128"/>
  </conditionalFormatting>
  <conditionalFormatting sqref="A258:A259">
    <cfRule type="duplicateValues" dxfId="142" priority="127"/>
  </conditionalFormatting>
  <conditionalFormatting sqref="A261">
    <cfRule type="duplicateValues" dxfId="141" priority="123"/>
    <cfRule type="duplicateValues" dxfId="140" priority="123"/>
    <cfRule type="duplicateValues" dxfId="139" priority="123"/>
    <cfRule type="duplicateValues" dxfId="138" priority="123"/>
  </conditionalFormatting>
  <conditionalFormatting sqref="A262:A267 A127:A141 A143:A157 A118:A125 A273:A287 A176:A225 A227:A260 A109:A115 A159:A163 A77:A106 A290:A293 A296:A297 A165:A174 A1 A36:A75 A300:A404 A417:A1048576 A269:A271">
    <cfRule type="duplicateValues" dxfId="137" priority="197"/>
    <cfRule type="duplicateValues" dxfId="136" priority="198"/>
  </conditionalFormatting>
  <conditionalFormatting sqref="A268">
    <cfRule type="duplicateValues" dxfId="135" priority="112"/>
    <cfRule type="duplicateValues" dxfId="134" priority="112"/>
    <cfRule type="duplicateValues" dxfId="133" priority="112"/>
    <cfRule type="duplicateValues" dxfId="132" priority="112"/>
    <cfRule type="duplicateValues" dxfId="131" priority="112"/>
    <cfRule type="duplicateValues" dxfId="130" priority="112"/>
    <cfRule type="duplicateValues" dxfId="129" priority="112"/>
    <cfRule type="duplicateValues" dxfId="128" priority="112"/>
    <cfRule type="duplicateValues" dxfId="127" priority="112"/>
    <cfRule type="duplicateValues" dxfId="126" priority="112"/>
    <cfRule type="duplicateValues" dxfId="125" priority="112"/>
  </conditionalFormatting>
  <conditionalFormatting sqref="A272">
    <cfRule type="duplicateValues" dxfId="124" priority="108"/>
    <cfRule type="duplicateValues" dxfId="123" priority="108"/>
    <cfRule type="duplicateValues" dxfId="122" priority="108"/>
    <cfRule type="duplicateValues" dxfId="121" priority="108"/>
  </conditionalFormatting>
  <conditionalFormatting sqref="A275">
    <cfRule type="duplicateValues" dxfId="120" priority="126"/>
  </conditionalFormatting>
  <conditionalFormatting sqref="A278">
    <cfRule type="duplicateValues" dxfId="119" priority="206"/>
  </conditionalFormatting>
  <conditionalFormatting sqref="A280:A281">
    <cfRule type="duplicateValues" dxfId="118" priority="109"/>
  </conditionalFormatting>
  <conditionalFormatting sqref="A280:A282">
    <cfRule type="duplicateValues" dxfId="117" priority="207"/>
  </conditionalFormatting>
  <conditionalFormatting sqref="A283:A285">
    <cfRule type="duplicateValues" dxfId="116" priority="208"/>
  </conditionalFormatting>
  <conditionalFormatting sqref="A286:A287 A290:A293 A296:A297 A300:A314">
    <cfRule type="duplicateValues" dxfId="115" priority="209"/>
    <cfRule type="duplicateValues" dxfId="114" priority="209"/>
    <cfRule type="duplicateValues" dxfId="113" priority="209"/>
  </conditionalFormatting>
  <conditionalFormatting sqref="A315">
    <cfRule type="duplicateValues" dxfId="112" priority="97"/>
    <cfRule type="duplicateValues" dxfId="111" priority="97"/>
    <cfRule type="duplicateValues" dxfId="110" priority="97"/>
  </conditionalFormatting>
  <conditionalFormatting sqref="A316">
    <cfRule type="duplicateValues" dxfId="109" priority="210"/>
  </conditionalFormatting>
  <conditionalFormatting sqref="A316:A320">
    <cfRule type="duplicateValues" dxfId="108" priority="113"/>
  </conditionalFormatting>
  <conditionalFormatting sqref="A320:A321 A323:A325 A328:A334">
    <cfRule type="duplicateValues" dxfId="107" priority="149"/>
  </conditionalFormatting>
  <conditionalFormatting sqref="A322">
    <cfRule type="duplicateValues" dxfId="106" priority="111"/>
  </conditionalFormatting>
  <conditionalFormatting sqref="A326:A327">
    <cfRule type="duplicateValues" dxfId="105" priority="110"/>
  </conditionalFormatting>
  <conditionalFormatting sqref="A335">
    <cfRule type="duplicateValues" dxfId="104" priority="211"/>
  </conditionalFormatting>
  <conditionalFormatting sqref="A356">
    <cfRule type="duplicateValues" dxfId="103" priority="89"/>
    <cfRule type="duplicateValues" dxfId="102" priority="98"/>
  </conditionalFormatting>
  <conditionalFormatting sqref="A362">
    <cfRule type="duplicateValues" dxfId="101" priority="87"/>
    <cfRule type="duplicateValues" dxfId="100" priority="87"/>
  </conditionalFormatting>
  <conditionalFormatting sqref="A377">
    <cfRule type="duplicateValues" dxfId="99" priority="84"/>
    <cfRule type="duplicateValues" dxfId="98" priority="84"/>
    <cfRule type="duplicateValues" dxfId="97" priority="84"/>
  </conditionalFormatting>
  <conditionalFormatting sqref="A378">
    <cfRule type="duplicateValues" dxfId="96" priority="212"/>
  </conditionalFormatting>
  <conditionalFormatting sqref="A381:A382">
    <cfRule type="duplicateValues" dxfId="95" priority="157"/>
  </conditionalFormatting>
  <conditionalFormatting sqref="A383">
    <cfRule type="duplicateValues" dxfId="94" priority="80"/>
    <cfRule type="duplicateValues" dxfId="93" priority="213"/>
  </conditionalFormatting>
  <conditionalFormatting sqref="A391:A392">
    <cfRule type="duplicateValues" dxfId="92" priority="214"/>
  </conditionalFormatting>
  <conditionalFormatting sqref="A394:A401">
    <cfRule type="duplicateValues" dxfId="91" priority="132"/>
  </conditionalFormatting>
  <conditionalFormatting sqref="A402">
    <cfRule type="duplicateValues" dxfId="90" priority="215"/>
  </conditionalFormatting>
  <conditionalFormatting sqref="A405:A407 A409:A416">
    <cfRule type="duplicateValues" dxfId="89" priority="68"/>
    <cfRule type="duplicateValues" dxfId="88" priority="68"/>
    <cfRule type="duplicateValues" dxfId="87" priority="68"/>
    <cfRule type="duplicateValues" dxfId="86" priority="68"/>
    <cfRule type="duplicateValues" dxfId="85" priority="68"/>
    <cfRule type="duplicateValues" dxfId="84" priority="68"/>
    <cfRule type="duplicateValues" dxfId="83" priority="68"/>
    <cfRule type="duplicateValues" dxfId="82" priority="68"/>
    <cfRule type="duplicateValues" dxfId="81" priority="68"/>
  </conditionalFormatting>
  <conditionalFormatting sqref="A405:A416">
    <cfRule type="duplicateValues" dxfId="80" priority="64"/>
    <cfRule type="duplicateValues" dxfId="79" priority="64"/>
    <cfRule type="duplicateValues" dxfId="78" priority="64"/>
    <cfRule type="duplicateValues" dxfId="77" priority="64"/>
  </conditionalFormatting>
  <conditionalFormatting sqref="A417">
    <cfRule type="duplicateValues" dxfId="76" priority="63"/>
  </conditionalFormatting>
  <conditionalFormatting sqref="A432">
    <cfRule type="duplicateValues" dxfId="75" priority="62"/>
  </conditionalFormatting>
  <conditionalFormatting sqref="A435:A439">
    <cfRule type="duplicateValues" dxfId="74" priority="61"/>
  </conditionalFormatting>
  <conditionalFormatting sqref="A450">
    <cfRule type="duplicateValues" dxfId="73" priority="60"/>
  </conditionalFormatting>
  <conditionalFormatting sqref="A465">
    <cfRule type="duplicateValues" dxfId="72" priority="59"/>
  </conditionalFormatting>
  <conditionalFormatting sqref="A468:A472">
    <cfRule type="duplicateValues" dxfId="71" priority="57"/>
    <cfRule type="duplicateValues" dxfId="70" priority="57"/>
  </conditionalFormatting>
  <conditionalFormatting sqref="A483">
    <cfRule type="duplicateValues" dxfId="69" priority="216"/>
  </conditionalFormatting>
  <conditionalFormatting sqref="A486">
    <cfRule type="duplicateValues" dxfId="68" priority="30"/>
  </conditionalFormatting>
  <conditionalFormatting sqref="A487:A488">
    <cfRule type="duplicateValues" dxfId="67" priority="55"/>
  </conditionalFormatting>
  <conditionalFormatting sqref="A489">
    <cfRule type="duplicateValues" dxfId="66" priority="227"/>
  </conditionalFormatting>
  <conditionalFormatting sqref="A490:A497">
    <cfRule type="duplicateValues" dxfId="65" priority="217"/>
  </conditionalFormatting>
  <conditionalFormatting sqref="A498">
    <cfRule type="duplicateValues" dxfId="64" priority="53"/>
  </conditionalFormatting>
  <conditionalFormatting sqref="A501:A503">
    <cfRule type="duplicateValues" dxfId="63" priority="28"/>
  </conditionalFormatting>
  <conditionalFormatting sqref="A504:A506">
    <cfRule type="duplicateValues" dxfId="62" priority="52"/>
  </conditionalFormatting>
  <conditionalFormatting sqref="A507:A515">
    <cfRule type="duplicateValues" dxfId="61" priority="228"/>
  </conditionalFormatting>
  <conditionalFormatting sqref="A516">
    <cfRule type="duplicateValues" dxfId="60" priority="218"/>
  </conditionalFormatting>
  <conditionalFormatting sqref="A519:A523 A728:A1048576 A453:A464 A215:A218 A637:A682 A127 A1 A129:A131 A200:A204 A234:A236 A279 A686:A705 A135:A141 A182:A196 A64 A227:A229 A109:A114 A262:A267 A386:A390 A40 A42 A38 A51 A44 A82:A90 A212 A143:A157 A273:A274 A118:A122 A176:A178 A159:A163 A165:A174 A527:A532 A420:A431 A440:A449 A473:A482 A536:A551 A269:A271">
    <cfRule type="duplicateValues" dxfId="59" priority="219"/>
  </conditionalFormatting>
  <conditionalFormatting sqref="A524">
    <cfRule type="duplicateValues" dxfId="58" priority="199"/>
  </conditionalFormatting>
  <conditionalFormatting sqref="A533">
    <cfRule type="duplicateValues" dxfId="57" priority="220"/>
  </conditionalFormatting>
  <conditionalFormatting sqref="A552">
    <cfRule type="duplicateValues" dxfId="56" priority="107"/>
  </conditionalFormatting>
  <conditionalFormatting sqref="A563">
    <cfRule type="duplicateValues" dxfId="55" priority="56"/>
    <cfRule type="duplicateValues" dxfId="54" priority="221"/>
    <cfRule type="duplicateValues" dxfId="53" priority="221"/>
  </conditionalFormatting>
  <conditionalFormatting sqref="A564">
    <cfRule type="duplicateValues" dxfId="52" priority="138"/>
  </conditionalFormatting>
  <conditionalFormatting sqref="A567:A568 A561:A562 A220:A221 A572:A579 A555:A559">
    <cfRule type="duplicateValues" dxfId="51" priority="153"/>
  </conditionalFormatting>
  <conditionalFormatting sqref="A569">
    <cfRule type="duplicateValues" dxfId="50" priority="139"/>
  </conditionalFormatting>
  <conditionalFormatting sqref="A580">
    <cfRule type="duplicateValues" dxfId="49" priority="140"/>
  </conditionalFormatting>
  <conditionalFormatting sqref="A588">
    <cfRule type="duplicateValues" dxfId="48" priority="54"/>
    <cfRule type="duplicateValues" dxfId="47" priority="222"/>
    <cfRule type="duplicateValues" dxfId="46" priority="222"/>
  </conditionalFormatting>
  <conditionalFormatting sqref="A589">
    <cfRule type="duplicateValues" dxfId="45" priority="223"/>
  </conditionalFormatting>
  <conditionalFormatting sqref="A592:A598">
    <cfRule type="duplicateValues" dxfId="44" priority="196"/>
  </conditionalFormatting>
  <conditionalFormatting sqref="A599">
    <cfRule type="duplicateValues" dxfId="43" priority="142"/>
  </conditionalFormatting>
  <conditionalFormatting sqref="A599:A601">
    <cfRule type="duplicateValues" dxfId="42" priority="143"/>
    <cfRule type="duplicateValues" dxfId="41" priority="144"/>
  </conditionalFormatting>
  <conditionalFormatting sqref="A602:A603">
    <cfRule type="duplicateValues" dxfId="40" priority="51"/>
  </conditionalFormatting>
  <conditionalFormatting sqref="A604">
    <cfRule type="duplicateValues" dxfId="39" priority="99"/>
  </conditionalFormatting>
  <conditionalFormatting sqref="A604:A606">
    <cfRule type="duplicateValues" dxfId="38" priority="100"/>
    <cfRule type="duplicateValues" dxfId="37" priority="101"/>
  </conditionalFormatting>
  <conditionalFormatting sqref="A607:A612 A616:A618 A622:A629">
    <cfRule type="duplicateValues" dxfId="36" priority="152"/>
  </conditionalFormatting>
  <conditionalFormatting sqref="A613">
    <cfRule type="duplicateValues" dxfId="35" priority="95"/>
  </conditionalFormatting>
  <conditionalFormatting sqref="A613:A615">
    <cfRule type="duplicateValues" dxfId="34" priority="96"/>
    <cfRule type="duplicateValues" dxfId="33" priority="224"/>
  </conditionalFormatting>
  <conditionalFormatting sqref="A619">
    <cfRule type="duplicateValues" dxfId="32" priority="225"/>
  </conditionalFormatting>
  <conditionalFormatting sqref="A619:A621">
    <cfRule type="duplicateValues" dxfId="31" priority="48"/>
    <cfRule type="duplicateValues" dxfId="30" priority="49"/>
  </conditionalFormatting>
  <conditionalFormatting sqref="A630 A637:A638">
    <cfRule type="duplicateValues" dxfId="29" priority="146"/>
  </conditionalFormatting>
  <conditionalFormatting sqref="A631:A636">
    <cfRule type="duplicateValues" dxfId="28" priority="172"/>
    <cfRule type="duplicateValues" dxfId="27" priority="174"/>
    <cfRule type="duplicateValues" dxfId="26" priority="230"/>
    <cfRule type="duplicateValues" dxfId="25" priority="230"/>
  </conditionalFormatting>
  <conditionalFormatting sqref="A683:A684">
    <cfRule type="duplicateValues" dxfId="24" priority="147"/>
  </conditionalFormatting>
  <conditionalFormatting sqref="A685">
    <cfRule type="duplicateValues" dxfId="23" priority="148"/>
  </conditionalFormatting>
  <conditionalFormatting sqref="A728:A1048576 A127:A141 A143:A157 A262:A267 A118:A125 A273:A287 A176:A225 A227:A260 A109:A115 A159:A163 A77:A106 A290:A293 A296:A297 A165:A174 A1 A36:A75 A300:A404 A417:A705 A269:A271">
    <cfRule type="duplicateValues" dxfId="22" priority="190"/>
    <cfRule type="duplicateValues" dxfId="21" priority="191"/>
    <cfRule type="duplicateValues" dxfId="20" priority="192"/>
    <cfRule type="duplicateValues" dxfId="19" priority="193"/>
    <cfRule type="duplicateValues" dxfId="18" priority="194"/>
    <cfRule type="duplicateValues" dxfId="17" priority="195"/>
  </conditionalFormatting>
  <conditionalFormatting sqref="A728:A1048576 A637:A705 A630 A561:A562 A38:A44 A51:A52 A59:A65 A82:A90 A99:A101 A127:A141 A143:A157 A262:A267 A273:A279 A378:A404 A564:A587 A589:A591 A118:A125 A176:A204 A212:A225 A227:A260 A109:A114 A159:A163 A1 A165:A174 A335:A376 A417:A559 A269:A271">
    <cfRule type="duplicateValues" dxfId="16" priority="189"/>
  </conditionalFormatting>
  <conditionalFormatting sqref="A728:A1048576 A637:A705 A630 A561:A562 A59:A69 A127:A141 A143:A157 A262:A267 A273:A279 A378:A404 A564:A587 A589:A591 A118:A125 A176:A225 A227:A260 A109:A115 A159:A163 A82:A106 A165:A174 A1 A36:A56 A316:A376 A417:A559 A269:A271">
    <cfRule type="duplicateValues" dxfId="15" priority="22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1</vt:i4>
      </vt:variant>
    </vt:vector>
  </HeadingPairs>
  <TitlesOfParts>
    <vt:vector size="5" baseType="lpstr">
      <vt:lpstr>10-04-2025</vt:lpstr>
      <vt:lpstr>ESKI</vt:lpstr>
      <vt:lpstr>KODLAMA</vt:lpstr>
      <vt:lpstr>GMA</vt:lpstr>
      <vt:lpstr>'10-04-2025'!Yazdırma_Alanı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eticaret2019</dc:creator>
  <cp:lastModifiedBy>MUSTAFA ÖZTÜRK</cp:lastModifiedBy>
  <cp:lastPrinted>2025-04-09T13:37:41Z</cp:lastPrinted>
  <dcterms:created xsi:type="dcterms:W3CDTF">2021-06-11T06:08:55Z</dcterms:created>
  <dcterms:modified xsi:type="dcterms:W3CDTF">2025-04-09T13:38:33Z</dcterms:modified>
</cp:coreProperties>
</file>